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C:\Users\USR16\Desktop\GARDENTASUN ATARIA\"/>
    </mc:Choice>
  </mc:AlternateContent>
  <xr:revisionPtr revIDLastSave="0" documentId="13_ncr:1_{A0E25B35-227D-417D-BDED-2C054865087A}" xr6:coauthVersionLast="47" xr6:coauthVersionMax="47" xr10:uidLastSave="{00000000-0000-0000-0000-000000000000}"/>
  <bookViews>
    <workbookView xWindow="-108" yWindow="-108" windowWidth="23256" windowHeight="12456" firstSheet="5" activeTab="8" xr2:uid="{00000000-000D-0000-FFFF-FFFF00000000}"/>
  </bookViews>
  <sheets>
    <sheet name="INFORMACIÓN GENERAL" sheetId="42" r:id="rId1"/>
    <sheet name="Información general (anexo)" sheetId="41" r:id="rId2"/>
    <sheet name="Presupuesto 2024" sheetId="22" r:id="rId3"/>
    <sheet name="Partidas presupuestarias 2024" sheetId="25" r:id="rId4"/>
    <sheet name="Ejecución presupuestaria 2024" sheetId="43" r:id="rId5"/>
    <sheet name="Período Medio de Pago 2024" sheetId="30" r:id="rId6"/>
    <sheet name="Adjudicación directa 2024" sheetId="32" r:id="rId7"/>
    <sheet name="Convenios 2024" sheetId="33" r:id="rId8"/>
    <sheet name="Concursos públicos 2024" sheetId="38"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32" l="1"/>
  <c r="B11" i="32" s="1"/>
  <c r="B29" i="32" s="1"/>
  <c r="B23" i="32"/>
  <c r="B14" i="32"/>
  <c r="B12" i="32"/>
  <c r="B5" i="32"/>
  <c r="I41" i="43" l="1"/>
  <c r="J41" i="43" s="1"/>
  <c r="G41" i="43"/>
  <c r="H41" i="43" s="1"/>
  <c r="E41" i="43"/>
  <c r="F41" i="43" s="1"/>
  <c r="C41" i="43"/>
  <c r="D41" i="43" s="1"/>
  <c r="B41" i="43"/>
  <c r="L39" i="43"/>
  <c r="K39" i="43"/>
  <c r="J39" i="43"/>
  <c r="H39" i="43"/>
  <c r="F39" i="43"/>
  <c r="D39" i="43"/>
  <c r="L38" i="43"/>
  <c r="K38" i="43"/>
  <c r="K41" i="43" s="1"/>
  <c r="L41" i="43" s="1"/>
  <c r="J38" i="43"/>
  <c r="H38" i="43"/>
  <c r="F38" i="43"/>
  <c r="D38" i="43"/>
  <c r="I12" i="43"/>
  <c r="H12" i="43"/>
  <c r="G12" i="43"/>
  <c r="E12" i="43"/>
  <c r="D12" i="43"/>
  <c r="C12" i="43"/>
  <c r="B12" i="43"/>
  <c r="J12" i="43" s="1"/>
  <c r="K10" i="43"/>
  <c r="L10" i="43" s="1"/>
  <c r="J10" i="43"/>
  <c r="H10" i="43"/>
  <c r="F10" i="43"/>
  <c r="D10" i="43"/>
  <c r="K9" i="43"/>
  <c r="L9" i="43" s="1"/>
  <c r="J9" i="43"/>
  <c r="H9" i="43"/>
  <c r="F9" i="43"/>
  <c r="D9" i="43"/>
  <c r="K8" i="43"/>
  <c r="L8" i="43" s="1"/>
  <c r="J8" i="43"/>
  <c r="H8" i="43"/>
  <c r="F8" i="43"/>
  <c r="D8" i="43"/>
  <c r="K7" i="43"/>
  <c r="L7" i="43" s="1"/>
  <c r="J7" i="43"/>
  <c r="H7" i="43"/>
  <c r="F7" i="43"/>
  <c r="D7" i="43"/>
  <c r="K6" i="43"/>
  <c r="L6" i="43" s="1"/>
  <c r="J6" i="43"/>
  <c r="H6" i="43"/>
  <c r="F6" i="43"/>
  <c r="D6" i="43"/>
  <c r="K5" i="43"/>
  <c r="K12" i="43" s="1"/>
  <c r="L12" i="43" s="1"/>
  <c r="J5" i="43"/>
  <c r="H5" i="43"/>
  <c r="F5" i="43"/>
  <c r="D5" i="43"/>
  <c r="H28" i="32"/>
  <c r="H27" i="32"/>
  <c r="H26" i="32"/>
  <c r="H25" i="32"/>
  <c r="H24" i="32"/>
  <c r="H23" i="32"/>
  <c r="H22" i="32"/>
  <c r="H21" i="32"/>
  <c r="H20" i="32"/>
  <c r="H19" i="32"/>
  <c r="H18" i="32"/>
  <c r="H17" i="32"/>
  <c r="H16" i="32"/>
  <c r="H15" i="32"/>
  <c r="H14" i="32"/>
  <c r="H13" i="32"/>
  <c r="H12" i="32"/>
  <c r="H10" i="32"/>
  <c r="H9" i="32"/>
  <c r="H8" i="32"/>
  <c r="H7" i="32"/>
  <c r="H6" i="32"/>
  <c r="F28" i="32"/>
  <c r="F27" i="32"/>
  <c r="F26" i="32"/>
  <c r="F25" i="32"/>
  <c r="F24" i="32"/>
  <c r="F23" i="32"/>
  <c r="F22" i="32"/>
  <c r="F21" i="32"/>
  <c r="F20" i="32"/>
  <c r="F19" i="32"/>
  <c r="F18" i="32"/>
  <c r="F17" i="32"/>
  <c r="F16" i="32"/>
  <c r="F15" i="32"/>
  <c r="F14" i="32"/>
  <c r="F13" i="32"/>
  <c r="F12" i="32"/>
  <c r="F11" i="32"/>
  <c r="F10" i="32"/>
  <c r="F9" i="32"/>
  <c r="F8" i="32"/>
  <c r="F7" i="32"/>
  <c r="F6" i="32"/>
  <c r="D28" i="32"/>
  <c r="D27" i="32"/>
  <c r="D26" i="32"/>
  <c r="D25" i="32"/>
  <c r="D24" i="32"/>
  <c r="D23" i="32"/>
  <c r="D22" i="32"/>
  <c r="D21" i="32"/>
  <c r="D20" i="32"/>
  <c r="D19" i="32"/>
  <c r="D18" i="32"/>
  <c r="D17" i="32"/>
  <c r="D16" i="32"/>
  <c r="D15" i="32"/>
  <c r="D14" i="32"/>
  <c r="D13" i="32"/>
  <c r="D12" i="32"/>
  <c r="D10" i="32"/>
  <c r="D9" i="32"/>
  <c r="D8" i="32"/>
  <c r="D7" i="32"/>
  <c r="D6" i="32"/>
  <c r="D5" i="32"/>
  <c r="B34" i="32"/>
  <c r="D27" i="33"/>
  <c r="D17" i="33"/>
  <c r="H11" i="32"/>
  <c r="D11" i="32"/>
  <c r="H5" i="32"/>
  <c r="F5" i="32"/>
  <c r="F12" i="43" l="1"/>
  <c r="L5" i="43"/>
  <c r="E31" i="25"/>
  <c r="B31" i="25"/>
  <c r="B33" i="32" l="1"/>
  <c r="F29" i="32"/>
  <c r="F33" i="32" s="1"/>
  <c r="H29" i="32"/>
  <c r="H33" i="32" s="1"/>
  <c r="D29" i="32"/>
  <c r="D33" i="32" s="1"/>
  <c r="D36" i="32" s="1"/>
  <c r="E34" i="32" s="1"/>
  <c r="E33" i="32" l="1"/>
  <c r="B36" i="32"/>
  <c r="C34" i="32" s="1"/>
  <c r="H36" i="32"/>
  <c r="I34" i="32" s="1"/>
  <c r="I33" i="32"/>
  <c r="F36" i="32"/>
  <c r="G34" i="32" s="1"/>
  <c r="G33" i="32"/>
  <c r="C33" i="32" l="1"/>
</calcChain>
</file>

<file path=xl/sharedStrings.xml><?xml version="1.0" encoding="utf-8"?>
<sst xmlns="http://schemas.openxmlformats.org/spreadsheetml/2006/main" count="256" uniqueCount="182">
  <si>
    <t>ESTRATEGIA DE DESARROLLO ECONÓMICO Y TERRITORIAL</t>
  </si>
  <si>
    <t>DESTINO OARSOALDEA</t>
  </si>
  <si>
    <t>REGENERACIÓN URBANA Y MOVILIDAD</t>
  </si>
  <si>
    <t>EUSKERA</t>
  </si>
  <si>
    <t>OFICINA DE CONSUMO</t>
  </si>
  <si>
    <t>ENCARGOS A MEDIO PROPIO</t>
  </si>
  <si>
    <t>COSTE</t>
  </si>
  <si>
    <t>KOSTUA</t>
  </si>
  <si>
    <t>TOTAL</t>
  </si>
  <si>
    <t>Programas informáticos</t>
  </si>
  <si>
    <t>Equipos informáticos</t>
  </si>
  <si>
    <t>Instalaciones</t>
  </si>
  <si>
    <t>Gastos financieros</t>
  </si>
  <si>
    <t>Transportes y mensajeros</t>
  </si>
  <si>
    <t>Suscripciones</t>
  </si>
  <si>
    <t>Suministros</t>
  </si>
  <si>
    <t>Reparación y conservación</t>
  </si>
  <si>
    <t>Limpieza</t>
  </si>
  <si>
    <t>ATENCIÓN A LAS PERSONAS</t>
  </si>
  <si>
    <t>KANPO B.</t>
  </si>
  <si>
    <t>ERRENTERIA</t>
  </si>
  <si>
    <t>LEZO</t>
  </si>
  <si>
    <t>OIARTZUN</t>
  </si>
  <si>
    <t>PASAIA</t>
  </si>
  <si>
    <t>CONVENIO GENERAL 2024</t>
  </si>
  <si>
    <t>FINANC. EXT</t>
  </si>
  <si>
    <t>CONVENIOS ESPECÍFICOS</t>
  </si>
  <si>
    <t>Economía vinculada al mar</t>
  </si>
  <si>
    <t>Fomento del desarrollo y regeneración de la industria y servicios vinculados</t>
  </si>
  <si>
    <t>La atención a las personas, sector de oportunidad</t>
  </si>
  <si>
    <t>Impulso de la inserción sociolaboral de colectivos desfavorecidos</t>
  </si>
  <si>
    <t>Ereiten: dirigido a 12 personas en situación de exclusión</t>
  </si>
  <si>
    <t>Beraun Auzolanean</t>
  </si>
  <si>
    <t>Programas de Empleo</t>
  </si>
  <si>
    <t>San Marcos</t>
  </si>
  <si>
    <t>Listorreta</t>
  </si>
  <si>
    <t>Oficina de rehabilitación de Andonaegi</t>
  </si>
  <si>
    <t>Oficina de rehabilitación de Beraun</t>
  </si>
  <si>
    <t xml:space="preserve">          Errenteriako Udala</t>
  </si>
  <si>
    <t xml:space="preserve">          Lezoko Udala</t>
  </si>
  <si>
    <t xml:space="preserve">          Oiartzungo Udala</t>
  </si>
  <si>
    <t xml:space="preserve">          Pasaiako Udala</t>
  </si>
  <si>
    <t>GASTOS E INVERSIONES</t>
  </si>
  <si>
    <t>INGRESOS</t>
  </si>
  <si>
    <t xml:space="preserve">     I - Inversiones</t>
  </si>
  <si>
    <t xml:space="preserve">     I - Personal</t>
  </si>
  <si>
    <t xml:space="preserve">     I - Gastos funcionamiento</t>
  </si>
  <si>
    <t>Otras inversiones</t>
  </si>
  <si>
    <t>Seguridad social a cargo de la empresa</t>
  </si>
  <si>
    <t>Nóminas</t>
  </si>
  <si>
    <t>Otso inmovilizado</t>
  </si>
  <si>
    <t>Alquileres</t>
  </si>
  <si>
    <t>Primas de seguros</t>
  </si>
  <si>
    <t>Becas</t>
  </si>
  <si>
    <t>Otros gastos</t>
  </si>
  <si>
    <t>Material de oficina</t>
  </si>
  <si>
    <t>Transposte y mensajeros</t>
  </si>
  <si>
    <t>Material didáctico</t>
  </si>
  <si>
    <t>Profesionales independientes</t>
  </si>
  <si>
    <t xml:space="preserve">Publicidad </t>
  </si>
  <si>
    <t>Telefonía</t>
  </si>
  <si>
    <t xml:space="preserve">     S - Exteriores</t>
  </si>
  <si>
    <t>Otras subvenciones</t>
  </si>
  <si>
    <t>Gobierno Vasco</t>
  </si>
  <si>
    <t>Diputación Foral de Gipuzkoa</t>
  </si>
  <si>
    <t xml:space="preserve">     S - Ayuntamientos</t>
  </si>
  <si>
    <t>Gastos de viajes / traslados</t>
  </si>
  <si>
    <t>1ER TRIMESTRE</t>
  </si>
  <si>
    <t>1er TRIMESTRE</t>
  </si>
  <si>
    <t>PRESUPUESTO 2024</t>
  </si>
  <si>
    <t>OARSOALDEA S.A.</t>
  </si>
  <si>
    <t>Ratioa</t>
  </si>
  <si>
    <t>Zenbatekoa</t>
  </si>
  <si>
    <t>767</t>
  </si>
  <si>
    <t>Operaciones pagadas</t>
  </si>
  <si>
    <t>Operaciones pendientes de pago</t>
  </si>
  <si>
    <t>PMP</t>
  </si>
  <si>
    <t>Observaciones</t>
  </si>
  <si>
    <t>PERIODO MEDIO DE PAGO (PMP) 2024</t>
  </si>
  <si>
    <t>PMP global</t>
  </si>
  <si>
    <t>ADJUDICACIÓN DIRECTA 2024</t>
  </si>
  <si>
    <t>1er trimestre</t>
  </si>
  <si>
    <t>2do trimestre</t>
  </si>
  <si>
    <t>3er trimestre</t>
  </si>
  <si>
    <t>4to trimestre</t>
  </si>
  <si>
    <t xml:space="preserve">          I - Inversiones</t>
  </si>
  <si>
    <t>Inmovilizado</t>
  </si>
  <si>
    <t xml:space="preserve">          I - Gastos</t>
  </si>
  <si>
    <t>Gastos de viajes</t>
  </si>
  <si>
    <t>Formación</t>
  </si>
  <si>
    <t>Material didáctico cursos</t>
  </si>
  <si>
    <t>Publicidad y propaganda</t>
  </si>
  <si>
    <t xml:space="preserve"> CONVENIOS BENEFICIARIO OARSOALDEA</t>
  </si>
  <si>
    <t>PARTES FIRMANTES</t>
  </si>
  <si>
    <t>OBJETO</t>
  </si>
  <si>
    <t>PLAZO DE EJECUCIÓN</t>
  </si>
  <si>
    <t>OBLIGACIONES ECONÓMICAS ASUMIDAS</t>
  </si>
  <si>
    <t>ERRENTERIAKO UDALA</t>
  </si>
  <si>
    <t>LEZOKO UDALA</t>
  </si>
  <si>
    <t>OIARTZUNGO UDALA</t>
  </si>
  <si>
    <t>PASAIAKO UDALA</t>
  </si>
  <si>
    <t>INNOBASQUE</t>
  </si>
  <si>
    <t>HAZINNOVA</t>
  </si>
  <si>
    <t>300€/EMPRESA</t>
  </si>
  <si>
    <t>CONVENIOS OBLIGACIONES ASUMIDAS POR OARSOALDEA</t>
  </si>
  <si>
    <t>ERRENKOALDE</t>
  </si>
  <si>
    <t>BLAS DE LEZO</t>
  </si>
  <si>
    <t>MTO Y MONTAJE MECANICO DE EQUIPO INDUSTRIAL 22201447</t>
  </si>
  <si>
    <t>BADIA BERRI</t>
  </si>
  <si>
    <t>AUZOLAN INDUSTRIA II</t>
  </si>
  <si>
    <t xml:space="preserve">CONVENIOS SUSCRITOS OARSOALDEA </t>
  </si>
  <si>
    <t>ZUZENEKO ESLEIPENA</t>
  </si>
  <si>
    <t>PROZEDURA NEGOZIATUA</t>
  </si>
  <si>
    <t>CONCURSOS PÚBLICOS 2024</t>
  </si>
  <si>
    <t>Aizpea Otaegi Mitxelena</t>
  </si>
  <si>
    <t>Mikel Arruti Salaberria</t>
  </si>
  <si>
    <t>Joana Mendiboure Garaiar</t>
  </si>
  <si>
    <t>Teodoro Alberro Bilbao</t>
  </si>
  <si>
    <t>Fernando Nebreda Díaz de Espada</t>
  </si>
  <si>
    <t>Bakartxo Villar Iraola</t>
  </si>
  <si>
    <t>Beatriz Brosa Gómez</t>
  </si>
  <si>
    <t>Patxi Arrazola Soto</t>
  </si>
  <si>
    <t>Olatz Olaizola Tarragona</t>
  </si>
  <si>
    <t>Ainar Lasarte Urquia</t>
  </si>
  <si>
    <t>Joxe Luix Agirretxe Mitxelena</t>
  </si>
  <si>
    <t>Anabel Sarasola Etxegoien</t>
  </si>
  <si>
    <t>CONSEJO DE ADMINISTRACIÓN</t>
  </si>
  <si>
    <t>REPRESENTANTE</t>
  </si>
  <si>
    <t>CARGO</t>
  </si>
  <si>
    <t>Presidenta</t>
  </si>
  <si>
    <t>Consejero</t>
  </si>
  <si>
    <t>Secretaria</t>
  </si>
  <si>
    <t>AYUNTAMIENTO ERRENTERIA</t>
  </si>
  <si>
    <t>AYUNTAMIENTO LEZO</t>
  </si>
  <si>
    <t>AYUNTAMIENTO OIARTZUN</t>
  </si>
  <si>
    <t>AYUNTAMIENTO PASAIA</t>
  </si>
  <si>
    <t>Director Gerente</t>
  </si>
  <si>
    <t>1.- INTRODUCCIÓN.</t>
  </si>
  <si>
    <t xml:space="preserve">La Ley 19/2013, de 9 de diciembre, de transparencia, acceso a la información pública y buen gobierno, establece en su artículo 2 que las disposiciones de su Título Primero se aplicarán a las sociedades mercantiles en cuyo capital social la participación, directa o indirecta, de las administraciones públicas u otras entidades públicas, sea superior al 50 por 100. OARSOALDEA, S.A. (en adelante, OARSOALDEA) es una compañía constituida por los cuatro ayuntamientos de la comarca (Lezo, Oiartzun, Pasaia y Errenteria), quienes ostentan la titularidad del 100 por 100 del capital social. En consecuencia, a OARSOALDEA le resulta de aplicación la citada Ley. </t>
  </si>
  <si>
    <t>2.- INFORMACIÓN INSTITUCIONAL, ORGANIZATIVA Y DE PLANIFICACIÓN.</t>
  </si>
  <si>
    <t>A.- Funciones de OARSOALDEA.</t>
  </si>
  <si>
    <t>OARSOALDEA es una agencia de desarrollo comarcal sin ánimo de lucro, perteneciente al sector público local, creada en 1993 por los cuatro ayuntamientos de la comarca, y que tiene por objeto, según el artículo segundo de sus estatutos sociales, la realización de los cometidos y actuaciones orientadas al desarrollo socioeconómico de la comarca y la mejora de la calidad de vida de sus habitantes.</t>
  </si>
  <si>
    <t>En cumplimiento de tal objeto social, OARSOALDEA presta servicios a particulares en el ámbito de la orientación laboral, de la formación, de la creación de empresas, de las reclamaciones de consumidores y usuarios, de la rehabilitación urbana, etcétera. Asimismo, presta servicios a empresas en materia de selección de personal, financiación, suelo industrial, gestión empresarial, etcétera.</t>
  </si>
  <si>
    <t>B.- Normativa que le resulta de aplicación.</t>
  </si>
  <si>
    <t>OARSOALDEA constituye una sociedad anónima que se rige, fundamentalmente, por lo dispuesto en sus estatutos, inscritos en el Registro Mercantil, y en la Ley de Sociedades de Capital aprobada por el Real Decreto Legislativo 1/2010, de 2 de julio.</t>
  </si>
  <si>
    <t>En materia de contratación, a OARSOALDEA  le resulta de aplicación la Ley de Contratos del Sector Público, aprobada por el Real Decreto Legislativo 3/2011, de 14 de noviembre, de conformidad con lo dispuesto en su artículo 3.1.d.</t>
  </si>
  <si>
    <t>En materia de adjudicación de contratos, en la medida que OARSOALDEA constituye un poder adjudicador que no reúne el carácter de Administración Pública, le resulta de aplicación el Capítulo II del Título I, del Libro III, de la citada Ley de Contratos del Sector Público, y las Instrucciones Internas de Contratación publicadas en su Perfil de Contratante.</t>
  </si>
  <si>
    <t>De conformidad con lo dispuesto en el artículo 20 de la Ley de Contratos del Sector Público, los contratos que suscribe OARSOALDEA, salvo los otorgados con Administraciones Públicas, ostentan la condición de contratos privados que se rigen en cuanto a sus efectos y extinción por el Derecho Privado.</t>
  </si>
  <si>
    <t>C.- Estructura organizativa.</t>
  </si>
  <si>
    <t>OARSOALDEA dispone de los siguientes órganos colegiados previstos en los estatutos:</t>
  </si>
  <si>
    <t>1.- Junta General formada por los cuatro ayuntamientos socios. Cada uno ostenta un 25% del capital social.</t>
  </si>
  <si>
    <t>Además de los citados órganos colegiados estatutarios, la sociedad cuenta con un Director General, cargo que ostenta D. Fernando Nebreda Díez de Espada, Licenciado en Derecho y con Master en Administración y Gestión de Empresas. Antes de formar parte de OARSOALDEA trabajó en Debegesa, Sociedad para el Desarrollo socioeconómico de Debabarrena. D. Fernando Nebreda es el Director General de OARSOALDEA, S.A. desde su creación en 1993.</t>
  </si>
  <si>
    <t xml:space="preserve">2.- Consejo de Administración formado también por los cuatro ayuntamientos socios. </t>
  </si>
  <si>
    <t>Los servicios de OARSOALDEA están divididos en siete departamentos:</t>
  </si>
  <si>
    <r>
      <t>-</t>
    </r>
    <r>
      <rPr>
        <sz val="7"/>
        <color theme="1"/>
        <rFont val="Times New Roman"/>
        <family val="1"/>
      </rPr>
      <t xml:space="preserve">        </t>
    </r>
    <r>
      <rPr>
        <sz val="10"/>
        <color theme="1"/>
        <rFont val="Calibri"/>
        <family val="2"/>
      </rPr>
      <t>Estrategia de desarrollo económico y territorial.</t>
    </r>
  </si>
  <si>
    <r>
      <t>-</t>
    </r>
    <r>
      <rPr>
        <sz val="7"/>
        <color theme="1"/>
        <rFont val="Times New Roman"/>
        <family val="1"/>
      </rPr>
      <t xml:space="preserve">        </t>
    </r>
    <r>
      <rPr>
        <sz val="10"/>
        <color theme="1"/>
        <rFont val="Calibri"/>
        <family val="2"/>
      </rPr>
      <t>Atención a las personas.</t>
    </r>
  </si>
  <si>
    <r>
      <t>-</t>
    </r>
    <r>
      <rPr>
        <sz val="7"/>
        <color theme="1"/>
        <rFont val="Times New Roman"/>
        <family val="1"/>
      </rPr>
      <t xml:space="preserve">        </t>
    </r>
    <r>
      <rPr>
        <sz val="10"/>
        <color theme="1"/>
        <rFont val="Calibri"/>
        <family val="2"/>
      </rPr>
      <t>Destino Oarsoaldea.</t>
    </r>
  </si>
  <si>
    <r>
      <t>-</t>
    </r>
    <r>
      <rPr>
        <sz val="7"/>
        <color theme="1"/>
        <rFont val="Times New Roman"/>
        <family val="1"/>
      </rPr>
      <t xml:space="preserve">        </t>
    </r>
    <r>
      <rPr>
        <sz val="10"/>
        <color theme="1"/>
        <rFont val="Calibri"/>
        <family val="2"/>
      </rPr>
      <t>Regeneración urbana y movilidad.</t>
    </r>
  </si>
  <si>
    <r>
      <t>-</t>
    </r>
    <r>
      <rPr>
        <sz val="7"/>
        <color theme="1"/>
        <rFont val="Times New Roman"/>
        <family val="1"/>
      </rPr>
      <t xml:space="preserve">        </t>
    </r>
    <r>
      <rPr>
        <sz val="10"/>
        <color theme="1"/>
        <rFont val="Calibri"/>
        <family val="2"/>
      </rPr>
      <t>Atención al consumidor.</t>
    </r>
  </si>
  <si>
    <r>
      <t>-</t>
    </r>
    <r>
      <rPr>
        <sz val="7"/>
        <color theme="1"/>
        <rFont val="Times New Roman"/>
        <family val="1"/>
      </rPr>
      <t xml:space="preserve">        </t>
    </r>
    <r>
      <rPr>
        <sz val="10"/>
        <color theme="1"/>
        <rFont val="Calibri"/>
        <family val="2"/>
      </rPr>
      <t>Euskera.</t>
    </r>
  </si>
  <si>
    <r>
      <t>-</t>
    </r>
    <r>
      <rPr>
        <sz val="7"/>
        <color theme="1"/>
        <rFont val="Times New Roman"/>
        <family val="1"/>
      </rPr>
      <t xml:space="preserve">        </t>
    </r>
    <r>
      <rPr>
        <sz val="10"/>
        <color theme="1"/>
        <rFont val="Calibri"/>
        <family val="2"/>
      </rPr>
      <t>Organización interna.</t>
    </r>
  </si>
  <si>
    <t>DEPARTAMENTOS</t>
  </si>
  <si>
    <t>DIRECCIONES</t>
  </si>
  <si>
    <t>Estrategia de Desarrollo Económico y Territorial</t>
  </si>
  <si>
    <t>Organización Interna</t>
  </si>
  <si>
    <t>Atención a las Personas</t>
  </si>
  <si>
    <t>Destino Oarsoaldea</t>
  </si>
  <si>
    <t>Regeneración Urbana y Movilidad</t>
  </si>
  <si>
    <t>Euskera</t>
  </si>
  <si>
    <t>Información al Consumidor</t>
  </si>
  <si>
    <t>ÁREAS</t>
  </si>
  <si>
    <t>EJECUC. 1ER TRIM.</t>
  </si>
  <si>
    <t>% EJECUTADO</t>
  </si>
  <si>
    <t>EJECUC. 2º TRIM.</t>
  </si>
  <si>
    <t>EJECUC. 3ER TRIM.</t>
  </si>
  <si>
    <t>EJECUC. 4º TRIM.</t>
  </si>
  <si>
    <t>EJECUCIÓN PRESUPUESTARIA PROYECTOS NO INCLUIDOS EN EL PLAN DE GESTIÓN 2024</t>
  </si>
  <si>
    <t>Euskara</t>
  </si>
  <si>
    <t>PORTAL DE TRANSPARENCIA</t>
  </si>
  <si>
    <t>PLAN DE GESTIÓN 2024</t>
  </si>
  <si>
    <t>PARTIDAS PLAN DE GESTIÓN 2024</t>
  </si>
  <si>
    <t>EJECUCIÓN PLAN DE GESTIÓN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</si>
</sst>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_€"/>
  </numFmts>
  <fonts count="31" x14ac:knownFonts="1">
    <font>
      <sz val="11"/>
      <color theme="1"/>
      <name val="Calibri"/>
      <family val="2"/>
      <scheme val="minor"/>
    </font>
    <font>
      <sz val="11"/>
      <color theme="1"/>
      <name val="Calibri"/>
      <family val="2"/>
      <scheme val="minor"/>
    </font>
    <font>
      <sz val="10"/>
      <color rgb="FF000000"/>
      <name val="Arial"/>
      <family val="2"/>
    </font>
    <font>
      <b/>
      <sz val="10"/>
      <color theme="1"/>
      <name val="Calibri"/>
      <family val="2"/>
    </font>
    <font>
      <b/>
      <sz val="16"/>
      <name val="Arial"/>
      <family val="2"/>
    </font>
    <font>
      <b/>
      <sz val="10"/>
      <name val="Arial"/>
      <family val="2"/>
    </font>
    <font>
      <b/>
      <sz val="10"/>
      <color theme="0"/>
      <name val="Arial"/>
      <family val="2"/>
    </font>
    <font>
      <b/>
      <sz val="10"/>
      <color theme="1"/>
      <name val="Arial"/>
      <family val="2"/>
    </font>
    <font>
      <sz val="10"/>
      <name val="Arial"/>
      <family val="2"/>
    </font>
    <font>
      <b/>
      <sz val="11"/>
      <name val="Arial"/>
      <family val="2"/>
    </font>
    <font>
      <sz val="10"/>
      <color theme="1"/>
      <name val="Calibri"/>
      <family val="2"/>
    </font>
    <font>
      <b/>
      <sz val="11"/>
      <color theme="1"/>
      <name val="Calibri"/>
      <family val="2"/>
      <scheme val="minor"/>
    </font>
    <font>
      <b/>
      <sz val="8"/>
      <color theme="0"/>
      <name val="Arial"/>
      <family val="2"/>
    </font>
    <font>
      <sz val="8"/>
      <name val="Arial"/>
      <family val="2"/>
    </font>
    <font>
      <b/>
      <sz val="8"/>
      <name val="Arial"/>
      <family val="2"/>
    </font>
    <font>
      <b/>
      <sz val="12"/>
      <name val="Arial"/>
      <family val="2"/>
    </font>
    <font>
      <b/>
      <sz val="24"/>
      <name val="Arial"/>
      <family val="2"/>
    </font>
    <font>
      <sz val="11"/>
      <color theme="1"/>
      <name val="Arial"/>
      <family val="2"/>
    </font>
    <font>
      <b/>
      <sz val="20"/>
      <color theme="0"/>
      <name val="Arial"/>
      <family val="2"/>
    </font>
    <font>
      <sz val="20"/>
      <color theme="1"/>
      <name val="Arial"/>
      <family val="2"/>
    </font>
    <font>
      <b/>
      <sz val="11"/>
      <color theme="1"/>
      <name val="Arial"/>
      <family val="2"/>
    </font>
    <font>
      <b/>
      <sz val="18"/>
      <name val="Arial"/>
      <family val="2"/>
    </font>
    <font>
      <sz val="8"/>
      <name val="Calibri"/>
      <family val="2"/>
      <scheme val="minor"/>
    </font>
    <font>
      <b/>
      <sz val="16"/>
      <color theme="1"/>
      <name val="Calibri"/>
      <family val="2"/>
      <scheme val="minor"/>
    </font>
    <font>
      <b/>
      <sz val="18"/>
      <color theme="1"/>
      <name val="Calibri"/>
      <family val="2"/>
      <scheme val="minor"/>
    </font>
    <font>
      <b/>
      <sz val="12"/>
      <color theme="1"/>
      <name val="Calibri"/>
      <family val="2"/>
    </font>
    <font>
      <b/>
      <sz val="11"/>
      <color theme="1"/>
      <name val="Calibri"/>
      <family val="2"/>
    </font>
    <font>
      <sz val="7"/>
      <color theme="1"/>
      <name val="Times New Roman"/>
      <family val="1"/>
    </font>
    <font>
      <sz val="10"/>
      <color theme="1"/>
      <name val="Times New Roman"/>
      <family val="1"/>
    </font>
    <font>
      <b/>
      <sz val="18"/>
      <color theme="1"/>
      <name val="Arial"/>
      <family val="2"/>
    </font>
    <font>
      <b/>
      <sz val="16"/>
      <color theme="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2"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indexed="22"/>
      </patternFill>
    </fill>
    <fill>
      <patternFill patternType="solid">
        <fgColor theme="2" tint="-9.9978637043366805E-2"/>
        <bgColor indexed="64"/>
      </patternFill>
    </fill>
    <fill>
      <patternFill patternType="solid">
        <fgColor theme="0" tint="-0.249977111117893"/>
        <bgColor indexed="64"/>
      </patternFill>
    </fill>
    <fill>
      <patternFill patternType="solid">
        <fgColor indexed="22"/>
        <bgColor indexed="64"/>
      </patternFill>
    </fill>
    <fill>
      <patternFill patternType="solid">
        <fgColor theme="2" tint="-0.249977111117893"/>
        <bgColor indexed="21"/>
      </patternFill>
    </fill>
    <fill>
      <patternFill patternType="solid">
        <fgColor theme="0"/>
        <bgColor indexed="9"/>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0" fontId="8" fillId="0" borderId="0"/>
    <xf numFmtId="0" fontId="8" fillId="0" borderId="0" applyNumberFormat="0" applyFill="0" applyBorder="0" applyAlignment="0" applyProtection="0"/>
    <xf numFmtId="43" fontId="1" fillId="0" borderId="0" applyFont="0" applyFill="0" applyBorder="0" applyAlignment="0" applyProtection="0"/>
  </cellStyleXfs>
  <cellXfs count="104">
    <xf numFmtId="0" fontId="0" fillId="0" borderId="0" xfId="0"/>
    <xf numFmtId="4" fontId="0" fillId="0" borderId="0" xfId="0" applyNumberFormat="1"/>
    <xf numFmtId="0" fontId="3" fillId="0" borderId="0" xfId="0" applyFont="1" applyAlignment="1">
      <alignment horizontal="justify" vertical="center"/>
    </xf>
    <xf numFmtId="4" fontId="13" fillId="0" borderId="0" xfId="3" applyNumberFormat="1" applyFont="1"/>
    <xf numFmtId="4" fontId="14" fillId="6" borderId="0" xfId="3" applyNumberFormat="1" applyFont="1" applyFill="1" applyBorder="1" applyAlignment="1" applyProtection="1"/>
    <xf numFmtId="4" fontId="13" fillId="5" borderId="0" xfId="3" applyNumberFormat="1" applyFont="1" applyFill="1" applyBorder="1" applyAlignment="1" applyProtection="1">
      <alignment horizontal="left" indent="4"/>
    </xf>
    <xf numFmtId="4" fontId="13" fillId="0" borderId="0" xfId="3" applyNumberFormat="1" applyFont="1" applyFill="1" applyBorder="1" applyAlignment="1" applyProtection="1"/>
    <xf numFmtId="4" fontId="13" fillId="5" borderId="0" xfId="3" applyNumberFormat="1" applyFont="1" applyFill="1" applyBorder="1" applyAlignment="1" applyProtection="1"/>
    <xf numFmtId="4" fontId="13" fillId="0" borderId="0" xfId="3" applyNumberFormat="1" applyFont="1" applyBorder="1"/>
    <xf numFmtId="4" fontId="12" fillId="3" borderId="0" xfId="3" applyNumberFormat="1" applyFont="1" applyFill="1"/>
    <xf numFmtId="4" fontId="8" fillId="0" borderId="2" xfId="0" applyNumberFormat="1" applyFont="1" applyBorder="1"/>
    <xf numFmtId="4" fontId="5" fillId="0" borderId="0" xfId="0" applyNumberFormat="1" applyFont="1"/>
    <xf numFmtId="4" fontId="5" fillId="0" borderId="2" xfId="0" applyNumberFormat="1" applyFont="1" applyBorder="1"/>
    <xf numFmtId="4" fontId="8" fillId="0" borderId="0" xfId="0" applyNumberFormat="1" applyFont="1"/>
    <xf numFmtId="4" fontId="5" fillId="0" borderId="0" xfId="0" applyNumberFormat="1" applyFont="1" applyAlignment="1">
      <alignment horizontal="center"/>
    </xf>
    <xf numFmtId="4" fontId="5" fillId="7" borderId="0" xfId="0" applyNumberFormat="1" applyFont="1" applyFill="1" applyAlignment="1">
      <alignment horizontal="center"/>
    </xf>
    <xf numFmtId="0" fontId="17" fillId="5" borderId="0" xfId="0" applyFont="1" applyFill="1"/>
    <xf numFmtId="0" fontId="17" fillId="0" borderId="0" xfId="0" applyFont="1"/>
    <xf numFmtId="3" fontId="19" fillId="5" borderId="0" xfId="0" applyNumberFormat="1" applyFont="1" applyFill="1" applyAlignment="1">
      <alignment horizontal="center"/>
    </xf>
    <xf numFmtId="3" fontId="17" fillId="5" borderId="0" xfId="0" applyNumberFormat="1" applyFont="1" applyFill="1"/>
    <xf numFmtId="0" fontId="20" fillId="5" borderId="2" xfId="0" applyFont="1" applyFill="1" applyBorder="1"/>
    <xf numFmtId="0" fontId="20" fillId="5" borderId="0" xfId="0" applyFont="1" applyFill="1"/>
    <xf numFmtId="164" fontId="17" fillId="5" borderId="0" xfId="0" applyNumberFormat="1" applyFont="1" applyFill="1"/>
    <xf numFmtId="164" fontId="17" fillId="5" borderId="1" xfId="0" applyNumberFormat="1" applyFont="1" applyFill="1" applyBorder="1"/>
    <xf numFmtId="164" fontId="20" fillId="5" borderId="0" xfId="0" applyNumberFormat="1" applyFont="1" applyFill="1"/>
    <xf numFmtId="164" fontId="20" fillId="5" borderId="1" xfId="0" applyNumberFormat="1" applyFont="1" applyFill="1" applyBorder="1"/>
    <xf numFmtId="0" fontId="20" fillId="5" borderId="3" xfId="0" applyFont="1" applyFill="1" applyBorder="1"/>
    <xf numFmtId="164" fontId="20" fillId="5" borderId="4" xfId="0" applyNumberFormat="1" applyFont="1" applyFill="1" applyBorder="1"/>
    <xf numFmtId="164" fontId="20" fillId="5" borderId="5" xfId="0" applyNumberFormat="1" applyFont="1" applyFill="1" applyBorder="1"/>
    <xf numFmtId="4" fontId="8" fillId="0" borderId="0" xfId="3" applyNumberFormat="1"/>
    <xf numFmtId="4" fontId="17" fillId="0" borderId="0" xfId="0" applyNumberFormat="1" applyFont="1"/>
    <xf numFmtId="9" fontId="20" fillId="2" borderId="2" xfId="0" applyNumberFormat="1" applyFont="1" applyFill="1" applyBorder="1"/>
    <xf numFmtId="0" fontId="8" fillId="0" borderId="0" xfId="0" applyFont="1"/>
    <xf numFmtId="0" fontId="8" fillId="0" borderId="0" xfId="0" applyFont="1" applyAlignment="1">
      <alignment horizontal="left" indent="6"/>
    </xf>
    <xf numFmtId="0" fontId="9" fillId="9" borderId="0" xfId="0" applyFont="1" applyFill="1" applyAlignment="1">
      <alignment horizontal="left" indent="6"/>
    </xf>
    <xf numFmtId="4" fontId="9" fillId="9" borderId="0" xfId="0" applyNumberFormat="1" applyFont="1" applyFill="1"/>
    <xf numFmtId="4" fontId="0" fillId="9" borderId="0" xfId="0" applyNumberFormat="1" applyFill="1"/>
    <xf numFmtId="0" fontId="5" fillId="0" borderId="1" xfId="0" applyFont="1" applyBorder="1" applyAlignment="1">
      <alignment horizontal="center"/>
    </xf>
    <xf numFmtId="0" fontId="5" fillId="12" borderId="2" xfId="0" applyFont="1" applyFill="1" applyBorder="1" applyAlignment="1">
      <alignment horizontal="center" wrapText="1"/>
    </xf>
    <xf numFmtId="0" fontId="8" fillId="0" borderId="2" xfId="0" applyFont="1" applyBorder="1"/>
    <xf numFmtId="4" fontId="5" fillId="10" borderId="2" xfId="0" applyNumberFormat="1" applyFont="1" applyFill="1" applyBorder="1"/>
    <xf numFmtId="4" fontId="5" fillId="10" borderId="2" xfId="4" applyNumberFormat="1" applyFont="1" applyFill="1" applyBorder="1" applyAlignment="1"/>
    <xf numFmtId="0" fontId="8" fillId="10" borderId="2" xfId="0" applyFont="1" applyFill="1" applyBorder="1"/>
    <xf numFmtId="4" fontId="8" fillId="5" borderId="2" xfId="0" applyNumberFormat="1" applyFont="1" applyFill="1" applyBorder="1" applyAlignment="1">
      <alignment wrapText="1"/>
    </xf>
    <xf numFmtId="4" fontId="8" fillId="5" borderId="2" xfId="4" applyNumberFormat="1" applyFont="1" applyFill="1" applyBorder="1" applyAlignment="1">
      <alignment wrapText="1"/>
    </xf>
    <xf numFmtId="14" fontId="0" fillId="0" borderId="2" xfId="0" applyNumberFormat="1" applyBorder="1" applyAlignment="1">
      <alignment horizontal="center" wrapText="1"/>
    </xf>
    <xf numFmtId="0" fontId="5" fillId="2" borderId="2" xfId="0"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0" fontId="23" fillId="8" borderId="0" xfId="0" applyFont="1" applyFill="1"/>
    <xf numFmtId="0" fontId="3" fillId="0" borderId="0" xfId="0" applyFont="1" applyAlignment="1">
      <alignment horizontal="justify" vertical="center" wrapText="1"/>
    </xf>
    <xf numFmtId="9" fontId="2" fillId="0" borderId="0" xfId="0" applyNumberFormat="1" applyFont="1" applyAlignment="1">
      <alignment horizontal="right" vertical="center" wrapText="1"/>
    </xf>
    <xf numFmtId="0" fontId="8" fillId="0" borderId="0" xfId="0" applyFont="1" applyAlignment="1">
      <alignment horizontal="left" vertical="center" wrapText="1"/>
    </xf>
    <xf numFmtId="4" fontId="7" fillId="0" borderId="0" xfId="0" applyNumberFormat="1" applyFont="1" applyAlignment="1">
      <alignment horizontal="right" vertical="center" wrapText="1"/>
    </xf>
    <xf numFmtId="0" fontId="7" fillId="0" borderId="0" xfId="0" applyFont="1" applyAlignment="1">
      <alignment horizontal="left" vertical="center" wrapText="1" indent="7"/>
    </xf>
    <xf numFmtId="4" fontId="7" fillId="0" borderId="1" xfId="0" applyNumberFormat="1" applyFont="1" applyBorder="1" applyAlignment="1">
      <alignment horizontal="right" vertical="center" wrapText="1"/>
    </xf>
    <xf numFmtId="0" fontId="9" fillId="9" borderId="0" xfId="0" applyFont="1" applyFill="1"/>
    <xf numFmtId="4" fontId="11" fillId="0" borderId="1" xfId="0" applyNumberFormat="1" applyFont="1" applyBorder="1" applyAlignment="1">
      <alignment horizontal="center"/>
    </xf>
    <xf numFmtId="0" fontId="10" fillId="0" borderId="0" xfId="0" applyFont="1" applyAlignment="1">
      <alignment horizontal="justify" vertical="center"/>
    </xf>
    <xf numFmtId="0" fontId="25" fillId="2" borderId="0" xfId="0" applyFont="1" applyFill="1" applyAlignment="1">
      <alignment horizontal="justify" vertical="center"/>
    </xf>
    <xf numFmtId="0" fontId="26" fillId="0" borderId="1" xfId="0" applyFont="1" applyBorder="1" applyAlignment="1">
      <alignment horizontal="justify" vertical="center"/>
    </xf>
    <xf numFmtId="0" fontId="0" fillId="0" borderId="1" xfId="0" applyBorder="1"/>
    <xf numFmtId="0" fontId="11" fillId="0" borderId="1" xfId="0" applyFont="1" applyBorder="1"/>
    <xf numFmtId="0" fontId="28" fillId="0" borderId="0" xfId="0" applyFont="1" applyAlignment="1">
      <alignment horizontal="left" vertical="center" indent="3"/>
    </xf>
    <xf numFmtId="49" fontId="28" fillId="0" borderId="0" xfId="0" applyNumberFormat="1" applyFont="1" applyAlignment="1">
      <alignment horizontal="left" vertical="center" indent="3"/>
    </xf>
    <xf numFmtId="9" fontId="8" fillId="2" borderId="2" xfId="1" applyFont="1" applyFill="1" applyBorder="1"/>
    <xf numFmtId="9" fontId="5" fillId="2" borderId="2" xfId="1" applyFont="1" applyFill="1" applyBorder="1"/>
    <xf numFmtId="4" fontId="6" fillId="3" borderId="2" xfId="0" applyNumberFormat="1" applyFont="1" applyFill="1" applyBorder="1"/>
    <xf numFmtId="4" fontId="6" fillId="3" borderId="5" xfId="0" applyNumberFormat="1" applyFont="1" applyFill="1" applyBorder="1"/>
    <xf numFmtId="4" fontId="8" fillId="0" borderId="0" xfId="0" applyNumberFormat="1" applyFont="1" applyAlignment="1">
      <alignment horizontal="left" indent="4"/>
    </xf>
    <xf numFmtId="14" fontId="17" fillId="0" borderId="2" xfId="0" applyNumberFormat="1" applyFont="1" applyBorder="1" applyAlignment="1">
      <alignment horizontal="center" wrapText="1"/>
    </xf>
    <xf numFmtId="0" fontId="17" fillId="0" borderId="0" xfId="0" applyFont="1" applyAlignment="1">
      <alignment horizontal="center" vertical="center" wrapText="1"/>
    </xf>
    <xf numFmtId="14" fontId="17" fillId="0" borderId="0" xfId="0" applyNumberFormat="1" applyFont="1" applyAlignment="1">
      <alignment horizontal="center" wrapText="1"/>
    </xf>
    <xf numFmtId="4" fontId="17" fillId="0" borderId="0" xfId="0" applyNumberFormat="1" applyFont="1" applyAlignment="1">
      <alignment horizontal="right" vertical="center" wrapText="1"/>
    </xf>
    <xf numFmtId="3" fontId="16" fillId="4" borderId="0" xfId="0" applyNumberFormat="1" applyFont="1" applyFill="1" applyAlignment="1">
      <alignment horizontal="center"/>
    </xf>
    <xf numFmtId="3" fontId="18" fillId="3" borderId="0" xfId="0" applyNumberFormat="1" applyFont="1" applyFill="1" applyAlignment="1">
      <alignment horizontal="center"/>
    </xf>
    <xf numFmtId="4" fontId="12" fillId="3" borderId="0" xfId="3" applyNumberFormat="1" applyFont="1" applyFill="1" applyAlignment="1">
      <alignment horizontal="center"/>
    </xf>
    <xf numFmtId="4" fontId="4" fillId="4" borderId="0" xfId="3" applyNumberFormat="1" applyFont="1" applyFill="1" applyAlignment="1">
      <alignment horizontal="center"/>
    </xf>
    <xf numFmtId="0" fontId="21" fillId="4" borderId="0" xfId="0" applyFont="1" applyFill="1" applyAlignment="1">
      <alignment horizontal="center"/>
    </xf>
    <xf numFmtId="0" fontId="8" fillId="0" borderId="2" xfId="0" applyFont="1" applyBorder="1" applyAlignment="1">
      <alignment horizontal="left"/>
    </xf>
    <xf numFmtId="0" fontId="5" fillId="10" borderId="2" xfId="0" applyFont="1" applyFill="1" applyBorder="1" applyAlignment="1">
      <alignment horizontal="center"/>
    </xf>
    <xf numFmtId="0" fontId="15" fillId="11" borderId="6" xfId="0" applyFont="1" applyFill="1" applyBorder="1" applyAlignment="1">
      <alignment horizontal="center"/>
    </xf>
    <xf numFmtId="0" fontId="15" fillId="11" borderId="7" xfId="0" applyFont="1" applyFill="1" applyBorder="1" applyAlignment="1">
      <alignment horizontal="center"/>
    </xf>
    <xf numFmtId="0" fontId="15" fillId="11" borderId="8" xfId="0" applyFont="1" applyFill="1" applyBorder="1" applyAlignment="1">
      <alignment horizontal="center"/>
    </xf>
    <xf numFmtId="0" fontId="5" fillId="12" borderId="2" xfId="0" applyFont="1" applyFill="1" applyBorder="1" applyAlignment="1">
      <alignment horizontal="left" vertical="center" wrapText="1"/>
    </xf>
    <xf numFmtId="0" fontId="0" fillId="5" borderId="2" xfId="0" applyFill="1" applyBorder="1" applyAlignment="1">
      <alignment horizontal="left" vertical="center"/>
    </xf>
    <xf numFmtId="0" fontId="5" fillId="12" borderId="2" xfId="0" applyFont="1" applyFill="1" applyBorder="1" applyAlignment="1">
      <alignment horizontal="center" wrapText="1"/>
    </xf>
    <xf numFmtId="0" fontId="8" fillId="5" borderId="2" xfId="0" applyFont="1" applyFill="1" applyBorder="1"/>
    <xf numFmtId="0" fontId="4" fillId="8" borderId="0" xfId="0" applyFont="1" applyFill="1" applyAlignment="1">
      <alignment horizontal="center"/>
    </xf>
    <xf numFmtId="0" fontId="29" fillId="8" borderId="0" xfId="0" applyFont="1" applyFill="1" applyAlignment="1">
      <alignment horizontal="center" vertical="center"/>
    </xf>
    <xf numFmtId="0" fontId="30" fillId="2" borderId="0" xfId="0" applyFont="1" applyFill="1" applyAlignment="1">
      <alignment horizontal="center"/>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8" fillId="0" borderId="2" xfId="0" applyFont="1" applyBorder="1" applyAlignment="1">
      <alignment horizontal="left" vertical="center" wrapText="1"/>
    </xf>
    <xf numFmtId="0" fontId="17" fillId="0" borderId="2" xfId="0" applyFont="1" applyBorder="1" applyAlignment="1">
      <alignment horizontal="left" vertical="center" wrapText="1"/>
    </xf>
    <xf numFmtId="4" fontId="17" fillId="0" borderId="2" xfId="0" applyNumberFormat="1" applyFont="1" applyBorder="1" applyAlignment="1">
      <alignment vertical="center" wrapText="1"/>
    </xf>
    <xf numFmtId="0" fontId="8" fillId="0" borderId="2" xfId="0" applyFont="1" applyBorder="1" applyAlignment="1">
      <alignment vertical="center" wrapText="1"/>
    </xf>
    <xf numFmtId="4" fontId="8" fillId="0" borderId="2" xfId="0" applyNumberFormat="1" applyFont="1" applyBorder="1" applyAlignment="1">
      <alignment horizontal="center" vertical="center" wrapText="1"/>
    </xf>
    <xf numFmtId="4" fontId="17" fillId="0" borderId="2" xfId="0" applyNumberFormat="1" applyFont="1" applyBorder="1" applyAlignment="1">
      <alignment horizontal="center" vertical="center" wrapText="1"/>
    </xf>
    <xf numFmtId="4" fontId="8" fillId="0" borderId="2" xfId="0" applyNumberFormat="1" applyFont="1" applyBorder="1" applyAlignment="1">
      <alignment horizontal="right" vertical="center" wrapText="1"/>
    </xf>
    <xf numFmtId="4" fontId="17" fillId="0" borderId="2" xfId="0" applyNumberFormat="1" applyFont="1" applyBorder="1" applyAlignment="1">
      <alignment horizontal="right" vertical="center" wrapText="1"/>
    </xf>
    <xf numFmtId="4" fontId="0" fillId="0" borderId="2" xfId="0" applyNumberFormat="1" applyBorder="1" applyAlignment="1">
      <alignment horizontal="right" vertical="center" wrapText="1"/>
    </xf>
    <xf numFmtId="0" fontId="23" fillId="2" borderId="0" xfId="0" applyFont="1" applyFill="1" applyAlignment="1">
      <alignment horizontal="center"/>
    </xf>
    <xf numFmtId="0" fontId="24" fillId="8" borderId="0" xfId="0" applyFont="1" applyFill="1" applyAlignment="1">
      <alignment horizontal="center" vertical="center"/>
    </xf>
  </cellXfs>
  <cellStyles count="5">
    <cellStyle name="Millares" xfId="4" builtinId="3"/>
    <cellStyle name="Normal" xfId="0" builtinId="0"/>
    <cellStyle name="Normal 2" xfId="2" xr:uid="{4B955FF8-8C70-41F3-9897-6DFA9031F915}"/>
    <cellStyle name="Normal 3" xfId="3" xr:uid="{E353624B-4F74-4DD0-AFED-23519BE8937C}"/>
    <cellStyle name="Porcentaje" xfId="1" builtinId="5"/>
  </cellStyles>
  <dxfs count="1">
    <dxf>
      <font>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bar"/>
        <c:grouping val="clustered"/>
        <c:varyColors val="0"/>
        <c:ser>
          <c:idx val="0"/>
          <c:order val="0"/>
          <c:tx>
            <c:strRef>
              <c:f>'Ejecución presupuestaria 2024'!$L$3</c:f>
              <c:strCache>
                <c:ptCount val="1"/>
                <c:pt idx="0">
                  <c:v>% EJECUTADO</c:v>
                </c:pt>
              </c:strCache>
            </c:strRef>
          </c:tx>
          <c:spPr>
            <a:solidFill>
              <a:schemeClr val="accent1"/>
            </a:solidFill>
            <a:ln>
              <a:noFill/>
            </a:ln>
            <a:effectLst/>
          </c:spPr>
          <c:invertIfNegative val="0"/>
          <c:cat>
            <c:strRef>
              <c:f>'Ejecución presupuestaria 2024'!$A$4:$A$10</c:f>
              <c:strCache>
                <c:ptCount val="7"/>
                <c:pt idx="1">
                  <c:v>Estrategia de Desarrollo Económico y Territorial</c:v>
                </c:pt>
                <c:pt idx="2">
                  <c:v>Euskara</c:v>
                </c:pt>
                <c:pt idx="3">
                  <c:v>Regeneración Urbana y Movilidad</c:v>
                </c:pt>
                <c:pt idx="4">
                  <c:v>Información al Consumidor</c:v>
                </c:pt>
                <c:pt idx="5">
                  <c:v>Destino Oarsoaldea</c:v>
                </c:pt>
                <c:pt idx="6">
                  <c:v>Atención a las Personas</c:v>
                </c:pt>
              </c:strCache>
            </c:strRef>
          </c:cat>
          <c:val>
            <c:numRef>
              <c:f>'Ejecución presupuestaria 2024'!$L$4:$L$10</c:f>
              <c:numCache>
                <c:formatCode>0%</c:formatCode>
                <c:ptCount val="7"/>
                <c:pt idx="1">
                  <c:v>0.1602032516815183</c:v>
                </c:pt>
                <c:pt idx="2">
                  <c:v>0.15385720031923869</c:v>
                </c:pt>
                <c:pt idx="3">
                  <c:v>0.25262859130729881</c:v>
                </c:pt>
                <c:pt idx="4">
                  <c:v>0.15017662770195739</c:v>
                </c:pt>
                <c:pt idx="5">
                  <c:v>0.12932938277808961</c:v>
                </c:pt>
                <c:pt idx="6">
                  <c:v>9.7183476225639345E-2</c:v>
                </c:pt>
              </c:numCache>
            </c:numRef>
          </c:val>
          <c:extLst>
            <c:ext xmlns:c16="http://schemas.microsoft.com/office/drawing/2014/chart" uri="{C3380CC4-5D6E-409C-BE32-E72D297353CC}">
              <c16:uniqueId val="{00000000-DEC4-452B-B5C2-641B2DECEDF2}"/>
            </c:ext>
          </c:extLst>
        </c:ser>
        <c:dLbls>
          <c:showLegendKey val="0"/>
          <c:showVal val="0"/>
          <c:showCatName val="0"/>
          <c:showSerName val="0"/>
          <c:showPercent val="0"/>
          <c:showBubbleSize val="0"/>
        </c:dLbls>
        <c:gapWidth val="182"/>
        <c:axId val="1880072960"/>
        <c:axId val="1880069120"/>
      </c:barChart>
      <c:catAx>
        <c:axId val="18800729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880069120"/>
        <c:crosses val="autoZero"/>
        <c:auto val="1"/>
        <c:lblAlgn val="ctr"/>
        <c:lblOffset val="100"/>
        <c:noMultiLvlLbl val="0"/>
      </c:catAx>
      <c:valAx>
        <c:axId val="188006912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8800729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457199</xdr:colOff>
      <xdr:row>12</xdr:row>
      <xdr:rowOff>90487</xdr:rowOff>
    </xdr:from>
    <xdr:to>
      <xdr:col>11</xdr:col>
      <xdr:colOff>1095375</xdr:colOff>
      <xdr:row>27</xdr:row>
      <xdr:rowOff>119062</xdr:rowOff>
    </xdr:to>
    <xdr:graphicFrame macro="">
      <xdr:nvGraphicFramePr>
        <xdr:cNvPr id="2" name="Gráfico 1">
          <a:extLst>
            <a:ext uri="{FF2B5EF4-FFF2-40B4-BE49-F238E27FC236}">
              <a16:creationId xmlns:a16="http://schemas.microsoft.com/office/drawing/2014/main" id="{3A398A95-7427-45A6-BC83-BF717218D4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008B2-1EB6-4FE0-8861-06770CCE14CC}">
  <sheetPr>
    <tabColor theme="3" tint="0.59999389629810485"/>
  </sheetPr>
  <dimension ref="A1:A41"/>
  <sheetViews>
    <sheetView workbookViewId="0"/>
  </sheetViews>
  <sheetFormatPr baseColWidth="10" defaultRowHeight="14.4" x14ac:dyDescent="0.3"/>
  <cols>
    <col min="1" max="1" width="110.88671875" customWidth="1"/>
  </cols>
  <sheetData>
    <row r="1" spans="1:1" ht="21" x14ac:dyDescent="0.4">
      <c r="A1" s="48" t="s">
        <v>178</v>
      </c>
    </row>
    <row r="3" spans="1:1" ht="15.6" x14ac:dyDescent="0.3">
      <c r="A3" s="58" t="s">
        <v>137</v>
      </c>
    </row>
    <row r="4" spans="1:1" x14ac:dyDescent="0.3">
      <c r="A4" s="2"/>
    </row>
    <row r="5" spans="1:1" ht="69" x14ac:dyDescent="0.3">
      <c r="A5" s="57" t="s">
        <v>138</v>
      </c>
    </row>
    <row r="7" spans="1:1" ht="15.6" x14ac:dyDescent="0.3">
      <c r="A7" s="58" t="s">
        <v>139</v>
      </c>
    </row>
    <row r="8" spans="1:1" x14ac:dyDescent="0.3">
      <c r="A8" s="2"/>
    </row>
    <row r="9" spans="1:1" x14ac:dyDescent="0.3">
      <c r="A9" s="59" t="s">
        <v>140</v>
      </c>
    </row>
    <row r="10" spans="1:1" x14ac:dyDescent="0.3">
      <c r="A10" s="2"/>
    </row>
    <row r="11" spans="1:1" ht="41.4" x14ac:dyDescent="0.3">
      <c r="A11" s="57" t="s">
        <v>141</v>
      </c>
    </row>
    <row r="12" spans="1:1" x14ac:dyDescent="0.3">
      <c r="A12" s="57"/>
    </row>
    <row r="13" spans="1:1" ht="41.4" x14ac:dyDescent="0.3">
      <c r="A13" s="57" t="s">
        <v>142</v>
      </c>
    </row>
    <row r="14" spans="1:1" x14ac:dyDescent="0.3">
      <c r="A14" s="2"/>
    </row>
    <row r="15" spans="1:1" x14ac:dyDescent="0.3">
      <c r="A15" s="59" t="s">
        <v>143</v>
      </c>
    </row>
    <row r="16" spans="1:1" x14ac:dyDescent="0.3">
      <c r="A16" s="2"/>
    </row>
    <row r="17" spans="1:1" ht="27.6" x14ac:dyDescent="0.3">
      <c r="A17" s="57" t="s">
        <v>144</v>
      </c>
    </row>
    <row r="18" spans="1:1" x14ac:dyDescent="0.3">
      <c r="A18" s="57"/>
    </row>
    <row r="19" spans="1:1" ht="27.6" x14ac:dyDescent="0.3">
      <c r="A19" s="57" t="s">
        <v>145</v>
      </c>
    </row>
    <row r="20" spans="1:1" x14ac:dyDescent="0.3">
      <c r="A20" s="57"/>
    </row>
    <row r="21" spans="1:1" ht="41.4" x14ac:dyDescent="0.3">
      <c r="A21" s="57" t="s">
        <v>146</v>
      </c>
    </row>
    <row r="22" spans="1:1" x14ac:dyDescent="0.3">
      <c r="A22" s="57"/>
    </row>
    <row r="23" spans="1:1" ht="41.4" x14ac:dyDescent="0.3">
      <c r="A23" s="57" t="s">
        <v>147</v>
      </c>
    </row>
    <row r="24" spans="1:1" x14ac:dyDescent="0.3">
      <c r="A24" s="2"/>
    </row>
    <row r="25" spans="1:1" x14ac:dyDescent="0.3">
      <c r="A25" s="59" t="s">
        <v>148</v>
      </c>
    </row>
    <row r="27" spans="1:1" x14ac:dyDescent="0.3">
      <c r="A27" s="57" t="s">
        <v>149</v>
      </c>
    </row>
    <row r="28" spans="1:1" x14ac:dyDescent="0.3">
      <c r="A28" s="57"/>
    </row>
    <row r="29" spans="1:1" x14ac:dyDescent="0.3">
      <c r="A29" s="57" t="s">
        <v>150</v>
      </c>
    </row>
    <row r="30" spans="1:1" x14ac:dyDescent="0.3">
      <c r="A30" s="57" t="s">
        <v>152</v>
      </c>
    </row>
    <row r="31" spans="1:1" x14ac:dyDescent="0.3">
      <c r="A31" s="57"/>
    </row>
    <row r="32" spans="1:1" ht="55.2" x14ac:dyDescent="0.3">
      <c r="A32" s="57" t="s">
        <v>151</v>
      </c>
    </row>
    <row r="33" spans="1:1" x14ac:dyDescent="0.3">
      <c r="A33" s="57"/>
    </row>
    <row r="34" spans="1:1" x14ac:dyDescent="0.3">
      <c r="A34" s="57" t="s">
        <v>153</v>
      </c>
    </row>
    <row r="35" spans="1:1" x14ac:dyDescent="0.3">
      <c r="A35" s="62" t="s">
        <v>154</v>
      </c>
    </row>
    <row r="36" spans="1:1" x14ac:dyDescent="0.3">
      <c r="A36" s="62" t="s">
        <v>155</v>
      </c>
    </row>
    <row r="37" spans="1:1" x14ac:dyDescent="0.3">
      <c r="A37" s="62" t="s">
        <v>156</v>
      </c>
    </row>
    <row r="38" spans="1:1" x14ac:dyDescent="0.3">
      <c r="A38" s="62" t="s">
        <v>157</v>
      </c>
    </row>
    <row r="39" spans="1:1" x14ac:dyDescent="0.3">
      <c r="A39" s="62" t="s">
        <v>158</v>
      </c>
    </row>
    <row r="40" spans="1:1" x14ac:dyDescent="0.3">
      <c r="A40" s="62" t="s">
        <v>159</v>
      </c>
    </row>
    <row r="41" spans="1:1" x14ac:dyDescent="0.3">
      <c r="A41" s="63" t="s">
        <v>160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72A60-0C1B-4B61-8F5B-8A91F28E00B4}">
  <sheetPr>
    <tabColor theme="3" tint="0.59999389629810485"/>
  </sheetPr>
  <dimension ref="A1:C16"/>
  <sheetViews>
    <sheetView workbookViewId="0">
      <selection activeCell="F33" sqref="F33"/>
    </sheetView>
  </sheetViews>
  <sheetFormatPr baseColWidth="10" defaultRowHeight="14.4" x14ac:dyDescent="0.3"/>
  <cols>
    <col min="1" max="1" width="58" bestFit="1" customWidth="1"/>
    <col min="2" max="2" width="31.88671875" customWidth="1"/>
    <col min="3" max="3" width="17.44140625" customWidth="1"/>
  </cols>
  <sheetData>
    <row r="1" spans="1:3" x14ac:dyDescent="0.3">
      <c r="A1" s="61" t="s">
        <v>126</v>
      </c>
      <c r="B1" s="61" t="s">
        <v>127</v>
      </c>
      <c r="C1" s="61" t="s">
        <v>128</v>
      </c>
    </row>
    <row r="3" spans="1:3" x14ac:dyDescent="0.3">
      <c r="A3" t="s">
        <v>132</v>
      </c>
      <c r="B3" s="60" t="s">
        <v>114</v>
      </c>
      <c r="C3" s="60" t="s">
        <v>129</v>
      </c>
    </row>
    <row r="4" spans="1:3" x14ac:dyDescent="0.3">
      <c r="A4" t="s">
        <v>133</v>
      </c>
      <c r="B4" s="60" t="s">
        <v>115</v>
      </c>
      <c r="C4" s="60" t="s">
        <v>130</v>
      </c>
    </row>
    <row r="5" spans="1:3" x14ac:dyDescent="0.3">
      <c r="A5" t="s">
        <v>134</v>
      </c>
      <c r="B5" s="60" t="s">
        <v>116</v>
      </c>
      <c r="C5" s="60" t="s">
        <v>131</v>
      </c>
    </row>
    <row r="6" spans="1:3" x14ac:dyDescent="0.3">
      <c r="A6" t="s">
        <v>135</v>
      </c>
      <c r="B6" s="60" t="s">
        <v>117</v>
      </c>
      <c r="C6" s="60" t="s">
        <v>130</v>
      </c>
    </row>
    <row r="8" spans="1:3" x14ac:dyDescent="0.3">
      <c r="A8" s="61" t="s">
        <v>161</v>
      </c>
      <c r="B8" s="61" t="s">
        <v>162</v>
      </c>
    </row>
    <row r="9" spans="1:3" x14ac:dyDescent="0.3">
      <c r="A9" t="s">
        <v>136</v>
      </c>
      <c r="B9" t="s">
        <v>118</v>
      </c>
    </row>
    <row r="10" spans="1:3" x14ac:dyDescent="0.3">
      <c r="A10" t="s">
        <v>164</v>
      </c>
      <c r="B10" t="s">
        <v>119</v>
      </c>
    </row>
    <row r="11" spans="1:3" x14ac:dyDescent="0.3">
      <c r="A11" t="s">
        <v>163</v>
      </c>
      <c r="B11" t="s">
        <v>120</v>
      </c>
    </row>
    <row r="12" spans="1:3" x14ac:dyDescent="0.3">
      <c r="A12" t="s">
        <v>165</v>
      </c>
      <c r="B12" t="s">
        <v>121</v>
      </c>
    </row>
    <row r="13" spans="1:3" x14ac:dyDescent="0.3">
      <c r="A13" t="s">
        <v>166</v>
      </c>
      <c r="B13" t="s">
        <v>122</v>
      </c>
    </row>
    <row r="14" spans="1:3" x14ac:dyDescent="0.3">
      <c r="A14" t="s">
        <v>167</v>
      </c>
      <c r="B14" t="s">
        <v>123</v>
      </c>
    </row>
    <row r="15" spans="1:3" x14ac:dyDescent="0.3">
      <c r="A15" t="s">
        <v>168</v>
      </c>
      <c r="B15" t="s">
        <v>124</v>
      </c>
    </row>
    <row r="16" spans="1:3" x14ac:dyDescent="0.3">
      <c r="A16" t="s">
        <v>169</v>
      </c>
      <c r="B16"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13A43-8FEF-463C-ACB6-5B5186714C05}">
  <sheetPr>
    <tabColor theme="3" tint="0.59999389629810485"/>
  </sheetPr>
  <dimension ref="A1:X82"/>
  <sheetViews>
    <sheetView zoomScale="70" zoomScaleNormal="70" workbookViewId="0">
      <selection activeCell="A2" sqref="A2"/>
    </sheetView>
  </sheetViews>
  <sheetFormatPr baseColWidth="10" defaultColWidth="11.44140625" defaultRowHeight="13.8" x14ac:dyDescent="0.25"/>
  <cols>
    <col min="1" max="1" width="68.44140625" style="17" customWidth="1"/>
    <col min="2" max="2" width="18.109375" style="17" bestFit="1" customWidth="1"/>
    <col min="3" max="3" width="4.44140625" style="17" customWidth="1"/>
    <col min="4" max="4" width="18.109375" style="17" bestFit="1" customWidth="1"/>
    <col min="5" max="5" width="17.33203125" style="17" bestFit="1" customWidth="1"/>
    <col min="6" max="6" width="15.88671875" style="17" bestFit="1" customWidth="1"/>
    <col min="7" max="7" width="15.44140625" style="17" bestFit="1" customWidth="1"/>
    <col min="8" max="8" width="15.88671875" style="17" bestFit="1" customWidth="1"/>
    <col min="9" max="9" width="11.44140625" style="17"/>
    <col min="10" max="24" width="11.44140625" style="16"/>
    <col min="25" max="16384" width="11.44140625" style="17"/>
  </cols>
  <sheetData>
    <row r="1" spans="1:24" ht="30" x14ac:dyDescent="0.5">
      <c r="A1" s="73" t="s">
        <v>179</v>
      </c>
      <c r="B1" s="73"/>
      <c r="C1" s="73"/>
      <c r="D1" s="73"/>
      <c r="E1" s="73"/>
      <c r="F1" s="73"/>
      <c r="G1" s="73"/>
      <c r="H1" s="73"/>
      <c r="I1" s="16"/>
      <c r="X1" s="17"/>
    </row>
    <row r="2" spans="1:24" x14ac:dyDescent="0.25">
      <c r="A2" s="16"/>
      <c r="B2" s="16"/>
      <c r="C2" s="16"/>
      <c r="D2" s="16"/>
      <c r="E2" s="16"/>
      <c r="F2" s="16"/>
      <c r="G2" s="16"/>
      <c r="H2" s="16"/>
      <c r="I2" s="16"/>
    </row>
    <row r="3" spans="1:24" ht="24.6" x14ac:dyDescent="0.4">
      <c r="A3" s="74" t="s">
        <v>24</v>
      </c>
      <c r="B3" s="74"/>
      <c r="C3" s="74"/>
      <c r="D3" s="74"/>
      <c r="E3" s="74"/>
      <c r="F3" s="74"/>
      <c r="G3" s="74"/>
      <c r="H3" s="74"/>
      <c r="I3" s="16"/>
    </row>
    <row r="4" spans="1:24" ht="24.6" x14ac:dyDescent="0.4">
      <c r="A4" s="18"/>
      <c r="B4" s="18"/>
      <c r="C4" s="18"/>
      <c r="D4" s="18"/>
      <c r="E4" s="18"/>
      <c r="F4" s="18"/>
      <c r="G4" s="18"/>
      <c r="H4" s="18"/>
      <c r="I4" s="16"/>
    </row>
    <row r="5" spans="1:24" x14ac:dyDescent="0.25">
      <c r="A5" s="19"/>
      <c r="B5" s="20" t="s">
        <v>6</v>
      </c>
      <c r="C5" s="16"/>
      <c r="D5" s="20" t="s">
        <v>25</v>
      </c>
      <c r="E5" s="20" t="s">
        <v>20</v>
      </c>
      <c r="F5" s="20" t="s">
        <v>21</v>
      </c>
      <c r="G5" s="20" t="s">
        <v>22</v>
      </c>
      <c r="H5" s="20" t="s">
        <v>23</v>
      </c>
      <c r="I5" s="16"/>
    </row>
    <row r="6" spans="1:24" x14ac:dyDescent="0.25">
      <c r="A6" s="21" t="s">
        <v>0</v>
      </c>
      <c r="B6" s="22"/>
      <c r="C6" s="22"/>
      <c r="D6" s="22"/>
      <c r="E6" s="22"/>
      <c r="F6" s="22"/>
      <c r="G6" s="22"/>
      <c r="H6" s="22"/>
      <c r="I6" s="16"/>
    </row>
    <row r="7" spans="1:24" x14ac:dyDescent="0.25">
      <c r="A7" s="16" t="s">
        <v>27</v>
      </c>
      <c r="B7" s="22">
        <v>29461.592741975808</v>
      </c>
      <c r="C7" s="22"/>
      <c r="D7" s="22">
        <v>0</v>
      </c>
      <c r="E7" s="22">
        <v>7365.398185493952</v>
      </c>
      <c r="F7" s="22">
        <v>7365.398185493952</v>
      </c>
      <c r="G7" s="22">
        <v>7365.398185493952</v>
      </c>
      <c r="H7" s="22">
        <v>7365.398185493952</v>
      </c>
      <c r="I7" s="16"/>
    </row>
    <row r="8" spans="1:24" x14ac:dyDescent="0.25">
      <c r="A8" s="16" t="s">
        <v>28</v>
      </c>
      <c r="B8" s="23">
        <v>728995.24885390187</v>
      </c>
      <c r="C8" s="22"/>
      <c r="D8" s="23">
        <v>283432.91000000003</v>
      </c>
      <c r="E8" s="23">
        <v>251479.45246470624</v>
      </c>
      <c r="F8" s="23">
        <v>63869.197164293437</v>
      </c>
      <c r="G8" s="23">
        <v>66371.311259583643</v>
      </c>
      <c r="H8" s="23">
        <v>63842.377965318447</v>
      </c>
      <c r="I8" s="16"/>
    </row>
    <row r="9" spans="1:24" x14ac:dyDescent="0.25">
      <c r="A9" s="16"/>
      <c r="B9" s="24">
        <v>758456.84159587766</v>
      </c>
      <c r="C9" s="24"/>
      <c r="D9" s="24">
        <v>283432.91000000003</v>
      </c>
      <c r="E9" s="24">
        <v>258844.85065020018</v>
      </c>
      <c r="F9" s="24">
        <v>71234.595349787385</v>
      </c>
      <c r="G9" s="24">
        <v>73736.709445077591</v>
      </c>
      <c r="H9" s="24">
        <v>71207.776150812395</v>
      </c>
      <c r="I9" s="16"/>
    </row>
    <row r="10" spans="1:24" x14ac:dyDescent="0.25">
      <c r="A10" s="21" t="s">
        <v>18</v>
      </c>
      <c r="B10" s="22"/>
      <c r="C10" s="22"/>
      <c r="D10" s="22"/>
      <c r="E10" s="22"/>
      <c r="F10" s="22"/>
      <c r="G10" s="22"/>
      <c r="H10" s="22"/>
      <c r="I10" s="16"/>
    </row>
    <row r="11" spans="1:24" x14ac:dyDescent="0.25">
      <c r="A11" s="16" t="s">
        <v>29</v>
      </c>
      <c r="B11" s="22">
        <v>32381.312749819233</v>
      </c>
      <c r="C11" s="22"/>
      <c r="D11" s="22">
        <v>0</v>
      </c>
      <c r="E11" s="22">
        <v>14387.136131669396</v>
      </c>
      <c r="F11" s="22">
        <v>4320.2434209260537</v>
      </c>
      <c r="G11" s="22">
        <v>5578.6050097689722</v>
      </c>
      <c r="H11" s="22">
        <v>8095.3281874548084</v>
      </c>
      <c r="I11" s="16"/>
    </row>
    <row r="12" spans="1:24" x14ac:dyDescent="0.25">
      <c r="A12" s="16" t="s">
        <v>30</v>
      </c>
      <c r="B12" s="23">
        <v>2592146.7756943223</v>
      </c>
      <c r="C12" s="22"/>
      <c r="D12" s="23">
        <v>1972517.33</v>
      </c>
      <c r="E12" s="23">
        <v>199925.80992117949</v>
      </c>
      <c r="F12" s="23">
        <v>126100.12427762526</v>
      </c>
      <c r="G12" s="23">
        <v>138095.67910668324</v>
      </c>
      <c r="H12" s="23">
        <v>155507.82973528508</v>
      </c>
      <c r="I12" s="16"/>
    </row>
    <row r="13" spans="1:24" x14ac:dyDescent="0.25">
      <c r="A13" s="16"/>
      <c r="B13" s="24">
        <v>2624528.0884441417</v>
      </c>
      <c r="C13" s="24"/>
      <c r="D13" s="24">
        <v>1972517.33</v>
      </c>
      <c r="E13" s="24">
        <v>214312.94605284889</v>
      </c>
      <c r="F13" s="24">
        <v>130420.36769855132</v>
      </c>
      <c r="G13" s="24">
        <v>143674.28411645221</v>
      </c>
      <c r="H13" s="24">
        <v>163603.15792273989</v>
      </c>
      <c r="I13" s="16"/>
    </row>
    <row r="14" spans="1:24" x14ac:dyDescent="0.25">
      <c r="A14" s="16"/>
      <c r="B14" s="22"/>
      <c r="C14" s="22"/>
      <c r="D14" s="22"/>
      <c r="E14" s="22"/>
      <c r="F14" s="22"/>
      <c r="G14" s="22"/>
      <c r="H14" s="22"/>
      <c r="I14" s="16"/>
    </row>
    <row r="15" spans="1:24" x14ac:dyDescent="0.25">
      <c r="A15" s="21" t="s">
        <v>1</v>
      </c>
      <c r="B15" s="24">
        <v>583354.02011019306</v>
      </c>
      <c r="C15" s="24"/>
      <c r="D15" s="24">
        <v>143000</v>
      </c>
      <c r="E15" s="24">
        <v>141100.11873183015</v>
      </c>
      <c r="F15" s="24">
        <v>69370.017520438196</v>
      </c>
      <c r="G15" s="24">
        <v>92449.583160290407</v>
      </c>
      <c r="H15" s="24">
        <v>137434.2564791122</v>
      </c>
      <c r="I15" s="16"/>
    </row>
    <row r="16" spans="1:24" x14ac:dyDescent="0.25">
      <c r="A16" s="16"/>
      <c r="B16" s="22"/>
      <c r="C16" s="22"/>
      <c r="D16" s="22"/>
      <c r="E16" s="22"/>
      <c r="F16" s="22"/>
      <c r="G16" s="22"/>
      <c r="H16" s="22"/>
      <c r="I16" s="16"/>
    </row>
    <row r="17" spans="1:9" x14ac:dyDescent="0.25">
      <c r="A17" s="21" t="s">
        <v>2</v>
      </c>
      <c r="B17" s="24">
        <v>505526.27713253268</v>
      </c>
      <c r="C17" s="24"/>
      <c r="D17" s="24">
        <v>294286.44499999995</v>
      </c>
      <c r="E17" s="24">
        <v>62977.679101664173</v>
      </c>
      <c r="F17" s="24">
        <v>39413.791850356967</v>
      </c>
      <c r="G17" s="24">
        <v>51761.653891674156</v>
      </c>
      <c r="H17" s="24">
        <v>57086.707288837351</v>
      </c>
      <c r="I17" s="16"/>
    </row>
    <row r="18" spans="1:9" x14ac:dyDescent="0.25">
      <c r="A18" s="16"/>
      <c r="B18" s="22"/>
      <c r="C18" s="22"/>
      <c r="D18" s="22"/>
      <c r="E18" s="22"/>
      <c r="F18" s="22"/>
      <c r="G18" s="22"/>
      <c r="H18" s="22"/>
      <c r="I18" s="16"/>
    </row>
    <row r="19" spans="1:9" x14ac:dyDescent="0.25">
      <c r="A19" s="21" t="s">
        <v>3</v>
      </c>
      <c r="B19" s="24">
        <v>213663.57851169998</v>
      </c>
      <c r="C19" s="24"/>
      <c r="D19" s="24">
        <v>0</v>
      </c>
      <c r="E19" s="24">
        <v>83904.138569832648</v>
      </c>
      <c r="F19" s="24">
        <v>33598.534195453889</v>
      </c>
      <c r="G19" s="24">
        <v>42744.998650280831</v>
      </c>
      <c r="H19" s="24">
        <v>53415.907096132636</v>
      </c>
      <c r="I19" s="16"/>
    </row>
    <row r="20" spans="1:9" x14ac:dyDescent="0.25">
      <c r="A20" s="16"/>
      <c r="B20" s="22"/>
      <c r="C20" s="22"/>
      <c r="D20" s="22"/>
      <c r="E20" s="22"/>
      <c r="F20" s="22"/>
      <c r="G20" s="22"/>
      <c r="H20" s="22"/>
      <c r="I20" s="16"/>
    </row>
    <row r="21" spans="1:9" x14ac:dyDescent="0.25">
      <c r="A21" s="21" t="s">
        <v>4</v>
      </c>
      <c r="B21" s="25">
        <v>125317.983907908</v>
      </c>
      <c r="C21" s="25"/>
      <c r="D21" s="25">
        <v>40000</v>
      </c>
      <c r="E21" s="25">
        <v>37092.859032277003</v>
      </c>
      <c r="F21" s="25">
        <v>11871.478143796996</v>
      </c>
      <c r="G21" s="25">
        <v>15024.150754856995</v>
      </c>
      <c r="H21" s="25">
        <v>21329.495976976999</v>
      </c>
      <c r="I21" s="16"/>
    </row>
    <row r="22" spans="1:9" x14ac:dyDescent="0.25">
      <c r="A22" s="16"/>
      <c r="B22" s="22"/>
      <c r="C22" s="22"/>
      <c r="D22" s="22"/>
      <c r="E22" s="22"/>
      <c r="F22" s="22"/>
      <c r="G22" s="22"/>
      <c r="H22" s="22"/>
      <c r="I22" s="16"/>
    </row>
    <row r="23" spans="1:9" x14ac:dyDescent="0.25">
      <c r="A23" s="16"/>
      <c r="B23" s="24">
        <v>4810846.789702354</v>
      </c>
      <c r="C23" s="24"/>
      <c r="D23" s="24">
        <v>2733236.6850000001</v>
      </c>
      <c r="E23" s="24">
        <v>798232.59213865316</v>
      </c>
      <c r="F23" s="24">
        <v>355908.78475838481</v>
      </c>
      <c r="G23" s="24">
        <v>419391.3800186321</v>
      </c>
      <c r="H23" s="24">
        <v>504077.30091461143</v>
      </c>
      <c r="I23" s="16"/>
    </row>
    <row r="24" spans="1:9" x14ac:dyDescent="0.25">
      <c r="A24" s="16"/>
      <c r="B24" s="16"/>
      <c r="C24" s="16"/>
      <c r="D24" s="16"/>
      <c r="E24" s="16"/>
      <c r="F24" s="16"/>
      <c r="G24" s="16"/>
      <c r="H24" s="16"/>
      <c r="I24" s="16"/>
    </row>
    <row r="25" spans="1:9" x14ac:dyDescent="0.25">
      <c r="A25" s="16"/>
      <c r="B25" s="16"/>
      <c r="C25" s="16"/>
      <c r="D25" s="16"/>
      <c r="E25" s="16"/>
      <c r="F25" s="16"/>
      <c r="G25" s="16"/>
      <c r="H25" s="16"/>
      <c r="I25" s="16"/>
    </row>
    <row r="26" spans="1:9" ht="24.6" x14ac:dyDescent="0.4">
      <c r="A26" s="74" t="s">
        <v>26</v>
      </c>
      <c r="B26" s="74" t="s">
        <v>7</v>
      </c>
      <c r="C26" s="74"/>
      <c r="D26" s="74" t="s">
        <v>19</v>
      </c>
      <c r="E26" s="74" t="s">
        <v>20</v>
      </c>
      <c r="F26" s="74" t="s">
        <v>21</v>
      </c>
      <c r="G26" s="74" t="s">
        <v>22</v>
      </c>
      <c r="H26" s="74" t="s">
        <v>23</v>
      </c>
      <c r="I26" s="16"/>
    </row>
    <row r="27" spans="1:9" x14ac:dyDescent="0.25">
      <c r="A27" s="16"/>
      <c r="B27" s="16"/>
      <c r="C27" s="16"/>
      <c r="D27" s="16"/>
      <c r="E27" s="16"/>
      <c r="F27" s="16"/>
      <c r="G27" s="16"/>
      <c r="H27" s="16"/>
      <c r="I27" s="16"/>
    </row>
    <row r="28" spans="1:9" x14ac:dyDescent="0.25">
      <c r="A28" s="16"/>
      <c r="B28" s="20" t="s">
        <v>6</v>
      </c>
      <c r="C28" s="16"/>
      <c r="D28" s="20" t="s">
        <v>25</v>
      </c>
      <c r="E28" s="20" t="s">
        <v>20</v>
      </c>
      <c r="F28" s="20" t="s">
        <v>21</v>
      </c>
      <c r="G28" s="20" t="s">
        <v>22</v>
      </c>
      <c r="H28" s="20" t="s">
        <v>23</v>
      </c>
      <c r="I28" s="16"/>
    </row>
    <row r="29" spans="1:9" x14ac:dyDescent="0.25">
      <c r="A29" s="16" t="s">
        <v>31</v>
      </c>
      <c r="B29" s="24">
        <v>59101.25</v>
      </c>
      <c r="C29" s="24"/>
      <c r="D29" s="24">
        <v>0</v>
      </c>
      <c r="E29" s="24">
        <v>0</v>
      </c>
      <c r="F29" s="24">
        <v>19700.416666666668</v>
      </c>
      <c r="G29" s="24">
        <v>19700.416666666668</v>
      </c>
      <c r="H29" s="24">
        <v>19700.416666666668</v>
      </c>
      <c r="I29" s="16"/>
    </row>
    <row r="30" spans="1:9" x14ac:dyDescent="0.25">
      <c r="A30" s="16"/>
      <c r="B30" s="16"/>
      <c r="C30" s="16"/>
      <c r="D30" s="16"/>
      <c r="E30" s="16"/>
      <c r="F30" s="16"/>
      <c r="G30" s="16"/>
      <c r="H30" s="16"/>
      <c r="I30" s="16"/>
    </row>
    <row r="31" spans="1:9" x14ac:dyDescent="0.25">
      <c r="A31" s="16"/>
      <c r="B31" s="16"/>
      <c r="C31" s="16"/>
      <c r="D31" s="16"/>
      <c r="E31" s="16"/>
      <c r="F31" s="16"/>
      <c r="G31" s="16"/>
      <c r="H31" s="16"/>
      <c r="I31" s="16"/>
    </row>
    <row r="32" spans="1:9" ht="24.6" x14ac:dyDescent="0.4">
      <c r="A32" s="74" t="s">
        <v>5</v>
      </c>
      <c r="B32" s="74" t="s">
        <v>7</v>
      </c>
      <c r="C32" s="74"/>
      <c r="D32" s="74" t="s">
        <v>19</v>
      </c>
      <c r="E32" s="74" t="s">
        <v>20</v>
      </c>
      <c r="F32" s="74" t="s">
        <v>21</v>
      </c>
      <c r="G32" s="74" t="s">
        <v>22</v>
      </c>
      <c r="H32" s="74" t="s">
        <v>23</v>
      </c>
      <c r="I32" s="16"/>
    </row>
    <row r="33" spans="1:9" x14ac:dyDescent="0.25">
      <c r="A33" s="16"/>
      <c r="B33" s="16"/>
      <c r="C33" s="16"/>
      <c r="D33" s="16"/>
      <c r="E33" s="16"/>
      <c r="F33" s="16"/>
      <c r="G33" s="16"/>
      <c r="H33" s="16"/>
      <c r="I33" s="16"/>
    </row>
    <row r="34" spans="1:9" x14ac:dyDescent="0.25">
      <c r="A34" s="16"/>
      <c r="B34" s="20" t="s">
        <v>6</v>
      </c>
      <c r="C34" s="16"/>
      <c r="D34" s="20" t="s">
        <v>25</v>
      </c>
      <c r="E34" s="20" t="s">
        <v>20</v>
      </c>
      <c r="F34" s="20" t="s">
        <v>21</v>
      </c>
      <c r="G34" s="20" t="s">
        <v>22</v>
      </c>
      <c r="H34" s="20" t="s">
        <v>23</v>
      </c>
      <c r="I34" s="16"/>
    </row>
    <row r="35" spans="1:9" x14ac:dyDescent="0.25">
      <c r="A35" s="16" t="s">
        <v>32</v>
      </c>
      <c r="B35" s="24">
        <v>245206.80373755924</v>
      </c>
      <c r="C35" s="24"/>
      <c r="D35" s="24">
        <v>0</v>
      </c>
      <c r="E35" s="24">
        <v>245206.80373755924</v>
      </c>
      <c r="F35" s="24">
        <v>0</v>
      </c>
      <c r="G35" s="24">
        <v>0</v>
      </c>
      <c r="H35" s="24">
        <v>0</v>
      </c>
      <c r="I35" s="16"/>
    </row>
    <row r="36" spans="1:9" x14ac:dyDescent="0.25">
      <c r="A36" s="16" t="s">
        <v>33</v>
      </c>
      <c r="B36" s="24">
        <v>25578</v>
      </c>
      <c r="C36" s="24"/>
      <c r="D36" s="24">
        <v>0</v>
      </c>
      <c r="E36" s="24">
        <v>25578</v>
      </c>
      <c r="F36" s="24">
        <v>0</v>
      </c>
      <c r="G36" s="24">
        <v>0</v>
      </c>
      <c r="H36" s="24">
        <v>0</v>
      </c>
      <c r="I36" s="16"/>
    </row>
    <row r="37" spans="1:9" x14ac:dyDescent="0.25">
      <c r="A37" s="16" t="s">
        <v>34</v>
      </c>
      <c r="B37" s="24">
        <v>42593.105764786887</v>
      </c>
      <c r="C37" s="24"/>
      <c r="D37" s="24">
        <v>0</v>
      </c>
      <c r="E37" s="24">
        <v>42593.105764786887</v>
      </c>
      <c r="F37" s="24">
        <v>0</v>
      </c>
      <c r="G37" s="24">
        <v>0</v>
      </c>
      <c r="H37" s="24">
        <v>0</v>
      </c>
      <c r="I37" s="16"/>
    </row>
    <row r="38" spans="1:9" x14ac:dyDescent="0.25">
      <c r="A38" s="16" t="s">
        <v>35</v>
      </c>
      <c r="B38" s="24">
        <v>19203.462467038891</v>
      </c>
      <c r="C38" s="24"/>
      <c r="D38" s="24">
        <v>0</v>
      </c>
      <c r="E38" s="24">
        <v>19203.462467038891</v>
      </c>
      <c r="F38" s="24">
        <v>0</v>
      </c>
      <c r="G38" s="24">
        <v>0</v>
      </c>
      <c r="H38" s="24">
        <v>0</v>
      </c>
      <c r="I38" s="16"/>
    </row>
    <row r="39" spans="1:9" x14ac:dyDescent="0.25">
      <c r="A39" s="16" t="s">
        <v>36</v>
      </c>
      <c r="B39" s="24">
        <v>114599.83203507398</v>
      </c>
      <c r="C39" s="24"/>
      <c r="D39" s="24">
        <v>0</v>
      </c>
      <c r="E39" s="24">
        <v>0</v>
      </c>
      <c r="F39" s="24">
        <v>0</v>
      </c>
      <c r="G39" s="24">
        <v>0</v>
      </c>
      <c r="H39" s="24">
        <v>114599.83203507398</v>
      </c>
      <c r="I39" s="16"/>
    </row>
    <row r="40" spans="1:9" x14ac:dyDescent="0.25">
      <c r="A40" s="16" t="s">
        <v>37</v>
      </c>
      <c r="B40" s="25">
        <v>63744.327885073981</v>
      </c>
      <c r="C40" s="25"/>
      <c r="D40" s="25">
        <v>0</v>
      </c>
      <c r="E40" s="25">
        <v>63744.327885073981</v>
      </c>
      <c r="F40" s="25">
        <v>0</v>
      </c>
      <c r="G40" s="25">
        <v>0</v>
      </c>
      <c r="H40" s="25">
        <v>0</v>
      </c>
      <c r="I40" s="16"/>
    </row>
    <row r="41" spans="1:9" x14ac:dyDescent="0.25">
      <c r="A41" s="16"/>
      <c r="B41" s="24">
        <v>510925.53188953293</v>
      </c>
      <c r="C41" s="24"/>
      <c r="D41" s="24">
        <v>0</v>
      </c>
      <c r="E41" s="24">
        <v>396325.69985445897</v>
      </c>
      <c r="F41" s="24">
        <v>0</v>
      </c>
      <c r="G41" s="24">
        <v>0</v>
      </c>
      <c r="H41" s="24">
        <v>114599.83203507398</v>
      </c>
      <c r="I41" s="16"/>
    </row>
    <row r="42" spans="1:9" x14ac:dyDescent="0.25">
      <c r="A42" s="16"/>
      <c r="B42" s="22"/>
      <c r="C42" s="22"/>
      <c r="D42" s="22"/>
      <c r="E42" s="22"/>
      <c r="F42" s="22"/>
      <c r="G42" s="22"/>
      <c r="H42" s="22"/>
      <c r="I42" s="16"/>
    </row>
    <row r="43" spans="1:9" x14ac:dyDescent="0.25">
      <c r="A43" s="26" t="s">
        <v>8</v>
      </c>
      <c r="B43" s="27">
        <v>5380873.5715918867</v>
      </c>
      <c r="C43" s="27"/>
      <c r="D43" s="27">
        <v>2733236.6850000001</v>
      </c>
      <c r="E43" s="27">
        <v>1194558.2919931121</v>
      </c>
      <c r="F43" s="27">
        <v>375609.20142505149</v>
      </c>
      <c r="G43" s="27">
        <v>439091.79668529879</v>
      </c>
      <c r="H43" s="28">
        <v>638377.54961635207</v>
      </c>
      <c r="I43" s="16"/>
    </row>
    <row r="44" spans="1:9" x14ac:dyDescent="0.25">
      <c r="A44" s="16"/>
      <c r="B44" s="16"/>
      <c r="C44" s="16"/>
      <c r="D44" s="16"/>
      <c r="E44" s="16"/>
      <c r="F44" s="16"/>
      <c r="G44" s="16"/>
      <c r="H44" s="16"/>
      <c r="I44" s="16"/>
    </row>
    <row r="45" spans="1:9" x14ac:dyDescent="0.25">
      <c r="A45" s="16"/>
      <c r="B45" s="16"/>
      <c r="C45" s="16"/>
      <c r="D45" s="16"/>
      <c r="E45" s="16"/>
      <c r="F45" s="16"/>
      <c r="G45" s="16"/>
      <c r="H45" s="16"/>
      <c r="I45" s="16"/>
    </row>
    <row r="47" spans="1:9" s="16" customFormat="1" x14ac:dyDescent="0.25"/>
    <row r="48" spans="1:9"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sheetData>
  <mergeCells count="4">
    <mergeCell ref="A3:H3"/>
    <mergeCell ref="A26:H26"/>
    <mergeCell ref="A32:H32"/>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ADC7C-047D-4C09-9D36-24B470612998}">
  <sheetPr>
    <tabColor theme="3" tint="0.59999389629810485"/>
    <outlinePr summaryBelow="0" summaryRight="0"/>
  </sheetPr>
  <dimension ref="A1:E31"/>
  <sheetViews>
    <sheetView workbookViewId="0">
      <selection activeCell="A2" sqref="A2"/>
    </sheetView>
  </sheetViews>
  <sheetFormatPr baseColWidth="10" defaultRowHeight="13.2" x14ac:dyDescent="0.25"/>
  <cols>
    <col min="1" max="1" width="34" style="29" bestFit="1" customWidth="1"/>
    <col min="2" max="2" width="10.5546875" style="29" bestFit="1" customWidth="1"/>
    <col min="3" max="3" width="9.6640625" style="29" customWidth="1"/>
    <col min="4" max="4" width="26.5546875" style="29" bestFit="1" customWidth="1"/>
    <col min="5" max="5" width="10" style="29" bestFit="1" customWidth="1"/>
    <col min="6" max="256" width="26.109375" style="29" customWidth="1"/>
    <col min="257" max="257" width="42.33203125" style="29" bestFit="1" customWidth="1"/>
    <col min="258" max="258" width="26.109375" style="29" customWidth="1"/>
    <col min="259" max="259" width="9.6640625" style="29" customWidth="1"/>
    <col min="260" max="512" width="26.109375" style="29" customWidth="1"/>
    <col min="513" max="513" width="42.33203125" style="29" bestFit="1" customWidth="1"/>
    <col min="514" max="514" width="26.109375" style="29" customWidth="1"/>
    <col min="515" max="515" width="9.6640625" style="29" customWidth="1"/>
    <col min="516" max="768" width="26.109375" style="29" customWidth="1"/>
    <col min="769" max="769" width="42.33203125" style="29" bestFit="1" customWidth="1"/>
    <col min="770" max="770" width="26.109375" style="29" customWidth="1"/>
    <col min="771" max="771" width="9.6640625" style="29" customWidth="1"/>
    <col min="772" max="1024" width="26.109375" style="29" customWidth="1"/>
    <col min="1025" max="1025" width="42.33203125" style="29" bestFit="1" customWidth="1"/>
    <col min="1026" max="1026" width="26.109375" style="29" customWidth="1"/>
    <col min="1027" max="1027" width="9.6640625" style="29" customWidth="1"/>
    <col min="1028" max="1280" width="26.109375" style="29" customWidth="1"/>
    <col min="1281" max="1281" width="42.33203125" style="29" bestFit="1" customWidth="1"/>
    <col min="1282" max="1282" width="26.109375" style="29" customWidth="1"/>
    <col min="1283" max="1283" width="9.6640625" style="29" customWidth="1"/>
    <col min="1284" max="1536" width="26.109375" style="29" customWidth="1"/>
    <col min="1537" max="1537" width="42.33203125" style="29" bestFit="1" customWidth="1"/>
    <col min="1538" max="1538" width="26.109375" style="29" customWidth="1"/>
    <col min="1539" max="1539" width="9.6640625" style="29" customWidth="1"/>
    <col min="1540" max="1792" width="26.109375" style="29" customWidth="1"/>
    <col min="1793" max="1793" width="42.33203125" style="29" bestFit="1" customWidth="1"/>
    <col min="1794" max="1794" width="26.109375" style="29" customWidth="1"/>
    <col min="1795" max="1795" width="9.6640625" style="29" customWidth="1"/>
    <col min="1796" max="2048" width="26.109375" style="29" customWidth="1"/>
    <col min="2049" max="2049" width="42.33203125" style="29" bestFit="1" customWidth="1"/>
    <col min="2050" max="2050" width="26.109375" style="29" customWidth="1"/>
    <col min="2051" max="2051" width="9.6640625" style="29" customWidth="1"/>
    <col min="2052" max="2304" width="26.109375" style="29" customWidth="1"/>
    <col min="2305" max="2305" width="42.33203125" style="29" bestFit="1" customWidth="1"/>
    <col min="2306" max="2306" width="26.109375" style="29" customWidth="1"/>
    <col min="2307" max="2307" width="9.6640625" style="29" customWidth="1"/>
    <col min="2308" max="2560" width="26.109375" style="29" customWidth="1"/>
    <col min="2561" max="2561" width="42.33203125" style="29" bestFit="1" customWidth="1"/>
    <col min="2562" max="2562" width="26.109375" style="29" customWidth="1"/>
    <col min="2563" max="2563" width="9.6640625" style="29" customWidth="1"/>
    <col min="2564" max="2816" width="26.109375" style="29" customWidth="1"/>
    <col min="2817" max="2817" width="42.33203125" style="29" bestFit="1" customWidth="1"/>
    <col min="2818" max="2818" width="26.109375" style="29" customWidth="1"/>
    <col min="2819" max="2819" width="9.6640625" style="29" customWidth="1"/>
    <col min="2820" max="3072" width="26.109375" style="29" customWidth="1"/>
    <col min="3073" max="3073" width="42.33203125" style="29" bestFit="1" customWidth="1"/>
    <col min="3074" max="3074" width="26.109375" style="29" customWidth="1"/>
    <col min="3075" max="3075" width="9.6640625" style="29" customWidth="1"/>
    <col min="3076" max="3328" width="26.109375" style="29" customWidth="1"/>
    <col min="3329" max="3329" width="42.33203125" style="29" bestFit="1" customWidth="1"/>
    <col min="3330" max="3330" width="26.109375" style="29" customWidth="1"/>
    <col min="3331" max="3331" width="9.6640625" style="29" customWidth="1"/>
    <col min="3332" max="3584" width="26.109375" style="29" customWidth="1"/>
    <col min="3585" max="3585" width="42.33203125" style="29" bestFit="1" customWidth="1"/>
    <col min="3586" max="3586" width="26.109375" style="29" customWidth="1"/>
    <col min="3587" max="3587" width="9.6640625" style="29" customWidth="1"/>
    <col min="3588" max="3840" width="26.109375" style="29" customWidth="1"/>
    <col min="3841" max="3841" width="42.33203125" style="29" bestFit="1" customWidth="1"/>
    <col min="3842" max="3842" width="26.109375" style="29" customWidth="1"/>
    <col min="3843" max="3843" width="9.6640625" style="29" customWidth="1"/>
    <col min="3844" max="4096" width="26.109375" style="29" customWidth="1"/>
    <col min="4097" max="4097" width="42.33203125" style="29" bestFit="1" customWidth="1"/>
    <col min="4098" max="4098" width="26.109375" style="29" customWidth="1"/>
    <col min="4099" max="4099" width="9.6640625" style="29" customWidth="1"/>
    <col min="4100" max="4352" width="26.109375" style="29" customWidth="1"/>
    <col min="4353" max="4353" width="42.33203125" style="29" bestFit="1" customWidth="1"/>
    <col min="4354" max="4354" width="26.109375" style="29" customWidth="1"/>
    <col min="4355" max="4355" width="9.6640625" style="29" customWidth="1"/>
    <col min="4356" max="4608" width="26.109375" style="29" customWidth="1"/>
    <col min="4609" max="4609" width="42.33203125" style="29" bestFit="1" customWidth="1"/>
    <col min="4610" max="4610" width="26.109375" style="29" customWidth="1"/>
    <col min="4611" max="4611" width="9.6640625" style="29" customWidth="1"/>
    <col min="4612" max="4864" width="26.109375" style="29" customWidth="1"/>
    <col min="4865" max="4865" width="42.33203125" style="29" bestFit="1" customWidth="1"/>
    <col min="4866" max="4866" width="26.109375" style="29" customWidth="1"/>
    <col min="4867" max="4867" width="9.6640625" style="29" customWidth="1"/>
    <col min="4868" max="5120" width="26.109375" style="29" customWidth="1"/>
    <col min="5121" max="5121" width="42.33203125" style="29" bestFit="1" customWidth="1"/>
    <col min="5122" max="5122" width="26.109375" style="29" customWidth="1"/>
    <col min="5123" max="5123" width="9.6640625" style="29" customWidth="1"/>
    <col min="5124" max="5376" width="26.109375" style="29" customWidth="1"/>
    <col min="5377" max="5377" width="42.33203125" style="29" bestFit="1" customWidth="1"/>
    <col min="5378" max="5378" width="26.109375" style="29" customWidth="1"/>
    <col min="5379" max="5379" width="9.6640625" style="29" customWidth="1"/>
    <col min="5380" max="5632" width="26.109375" style="29" customWidth="1"/>
    <col min="5633" max="5633" width="42.33203125" style="29" bestFit="1" customWidth="1"/>
    <col min="5634" max="5634" width="26.109375" style="29" customWidth="1"/>
    <col min="5635" max="5635" width="9.6640625" style="29" customWidth="1"/>
    <col min="5636" max="5888" width="26.109375" style="29" customWidth="1"/>
    <col min="5889" max="5889" width="42.33203125" style="29" bestFit="1" customWidth="1"/>
    <col min="5890" max="5890" width="26.109375" style="29" customWidth="1"/>
    <col min="5891" max="5891" width="9.6640625" style="29" customWidth="1"/>
    <col min="5892" max="6144" width="26.109375" style="29" customWidth="1"/>
    <col min="6145" max="6145" width="42.33203125" style="29" bestFit="1" customWidth="1"/>
    <col min="6146" max="6146" width="26.109375" style="29" customWidth="1"/>
    <col min="6147" max="6147" width="9.6640625" style="29" customWidth="1"/>
    <col min="6148" max="6400" width="26.109375" style="29" customWidth="1"/>
    <col min="6401" max="6401" width="42.33203125" style="29" bestFit="1" customWidth="1"/>
    <col min="6402" max="6402" width="26.109375" style="29" customWidth="1"/>
    <col min="6403" max="6403" width="9.6640625" style="29" customWidth="1"/>
    <col min="6404" max="6656" width="26.109375" style="29" customWidth="1"/>
    <col min="6657" max="6657" width="42.33203125" style="29" bestFit="1" customWidth="1"/>
    <col min="6658" max="6658" width="26.109375" style="29" customWidth="1"/>
    <col min="6659" max="6659" width="9.6640625" style="29" customWidth="1"/>
    <col min="6660" max="6912" width="26.109375" style="29" customWidth="1"/>
    <col min="6913" max="6913" width="42.33203125" style="29" bestFit="1" customWidth="1"/>
    <col min="6914" max="6914" width="26.109375" style="29" customWidth="1"/>
    <col min="6915" max="6915" width="9.6640625" style="29" customWidth="1"/>
    <col min="6916" max="7168" width="26.109375" style="29" customWidth="1"/>
    <col min="7169" max="7169" width="42.33203125" style="29" bestFit="1" customWidth="1"/>
    <col min="7170" max="7170" width="26.109375" style="29" customWidth="1"/>
    <col min="7171" max="7171" width="9.6640625" style="29" customWidth="1"/>
    <col min="7172" max="7424" width="26.109375" style="29" customWidth="1"/>
    <col min="7425" max="7425" width="42.33203125" style="29" bestFit="1" customWidth="1"/>
    <col min="7426" max="7426" width="26.109375" style="29" customWidth="1"/>
    <col min="7427" max="7427" width="9.6640625" style="29" customWidth="1"/>
    <col min="7428" max="7680" width="26.109375" style="29" customWidth="1"/>
    <col min="7681" max="7681" width="42.33203125" style="29" bestFit="1" customWidth="1"/>
    <col min="7682" max="7682" width="26.109375" style="29" customWidth="1"/>
    <col min="7683" max="7683" width="9.6640625" style="29" customWidth="1"/>
    <col min="7684" max="7936" width="26.109375" style="29" customWidth="1"/>
    <col min="7937" max="7937" width="42.33203125" style="29" bestFit="1" customWidth="1"/>
    <col min="7938" max="7938" width="26.109375" style="29" customWidth="1"/>
    <col min="7939" max="7939" width="9.6640625" style="29" customWidth="1"/>
    <col min="7940" max="8192" width="26.109375" style="29" customWidth="1"/>
    <col min="8193" max="8193" width="42.33203125" style="29" bestFit="1" customWidth="1"/>
    <col min="8194" max="8194" width="26.109375" style="29" customWidth="1"/>
    <col min="8195" max="8195" width="9.6640625" style="29" customWidth="1"/>
    <col min="8196" max="8448" width="26.109375" style="29" customWidth="1"/>
    <col min="8449" max="8449" width="42.33203125" style="29" bestFit="1" customWidth="1"/>
    <col min="8450" max="8450" width="26.109375" style="29" customWidth="1"/>
    <col min="8451" max="8451" width="9.6640625" style="29" customWidth="1"/>
    <col min="8452" max="8704" width="26.109375" style="29" customWidth="1"/>
    <col min="8705" max="8705" width="42.33203125" style="29" bestFit="1" customWidth="1"/>
    <col min="8706" max="8706" width="26.109375" style="29" customWidth="1"/>
    <col min="8707" max="8707" width="9.6640625" style="29" customWidth="1"/>
    <col min="8708" max="8960" width="26.109375" style="29" customWidth="1"/>
    <col min="8961" max="8961" width="42.33203125" style="29" bestFit="1" customWidth="1"/>
    <col min="8962" max="8962" width="26.109375" style="29" customWidth="1"/>
    <col min="8963" max="8963" width="9.6640625" style="29" customWidth="1"/>
    <col min="8964" max="9216" width="26.109375" style="29" customWidth="1"/>
    <col min="9217" max="9217" width="42.33203125" style="29" bestFit="1" customWidth="1"/>
    <col min="9218" max="9218" width="26.109375" style="29" customWidth="1"/>
    <col min="9219" max="9219" width="9.6640625" style="29" customWidth="1"/>
    <col min="9220" max="9472" width="26.109375" style="29" customWidth="1"/>
    <col min="9473" max="9473" width="42.33203125" style="29" bestFit="1" customWidth="1"/>
    <col min="9474" max="9474" width="26.109375" style="29" customWidth="1"/>
    <col min="9475" max="9475" width="9.6640625" style="29" customWidth="1"/>
    <col min="9476" max="9728" width="26.109375" style="29" customWidth="1"/>
    <col min="9729" max="9729" width="42.33203125" style="29" bestFit="1" customWidth="1"/>
    <col min="9730" max="9730" width="26.109375" style="29" customWidth="1"/>
    <col min="9731" max="9731" width="9.6640625" style="29" customWidth="1"/>
    <col min="9732" max="9984" width="26.109375" style="29" customWidth="1"/>
    <col min="9985" max="9985" width="42.33203125" style="29" bestFit="1" customWidth="1"/>
    <col min="9986" max="9986" width="26.109375" style="29" customWidth="1"/>
    <col min="9987" max="9987" width="9.6640625" style="29" customWidth="1"/>
    <col min="9988" max="10240" width="26.109375" style="29" customWidth="1"/>
    <col min="10241" max="10241" width="42.33203125" style="29" bestFit="1" customWidth="1"/>
    <col min="10242" max="10242" width="26.109375" style="29" customWidth="1"/>
    <col min="10243" max="10243" width="9.6640625" style="29" customWidth="1"/>
    <col min="10244" max="10496" width="26.109375" style="29" customWidth="1"/>
    <col min="10497" max="10497" width="42.33203125" style="29" bestFit="1" customWidth="1"/>
    <col min="10498" max="10498" width="26.109375" style="29" customWidth="1"/>
    <col min="10499" max="10499" width="9.6640625" style="29" customWidth="1"/>
    <col min="10500" max="10752" width="26.109375" style="29" customWidth="1"/>
    <col min="10753" max="10753" width="42.33203125" style="29" bestFit="1" customWidth="1"/>
    <col min="10754" max="10754" width="26.109375" style="29" customWidth="1"/>
    <col min="10755" max="10755" width="9.6640625" style="29" customWidth="1"/>
    <col min="10756" max="11008" width="26.109375" style="29" customWidth="1"/>
    <col min="11009" max="11009" width="42.33203125" style="29" bestFit="1" customWidth="1"/>
    <col min="11010" max="11010" width="26.109375" style="29" customWidth="1"/>
    <col min="11011" max="11011" width="9.6640625" style="29" customWidth="1"/>
    <col min="11012" max="11264" width="26.109375" style="29" customWidth="1"/>
    <col min="11265" max="11265" width="42.33203125" style="29" bestFit="1" customWidth="1"/>
    <col min="11266" max="11266" width="26.109375" style="29" customWidth="1"/>
    <col min="11267" max="11267" width="9.6640625" style="29" customWidth="1"/>
    <col min="11268" max="11520" width="26.109375" style="29" customWidth="1"/>
    <col min="11521" max="11521" width="42.33203125" style="29" bestFit="1" customWidth="1"/>
    <col min="11522" max="11522" width="26.109375" style="29" customWidth="1"/>
    <col min="11523" max="11523" width="9.6640625" style="29" customWidth="1"/>
    <col min="11524" max="11776" width="26.109375" style="29" customWidth="1"/>
    <col min="11777" max="11777" width="42.33203125" style="29" bestFit="1" customWidth="1"/>
    <col min="11778" max="11778" width="26.109375" style="29" customWidth="1"/>
    <col min="11779" max="11779" width="9.6640625" style="29" customWidth="1"/>
    <col min="11780" max="12032" width="26.109375" style="29" customWidth="1"/>
    <col min="12033" max="12033" width="42.33203125" style="29" bestFit="1" customWidth="1"/>
    <col min="12034" max="12034" width="26.109375" style="29" customWidth="1"/>
    <col min="12035" max="12035" width="9.6640625" style="29" customWidth="1"/>
    <col min="12036" max="12288" width="26.109375" style="29" customWidth="1"/>
    <col min="12289" max="12289" width="42.33203125" style="29" bestFit="1" customWidth="1"/>
    <col min="12290" max="12290" width="26.109375" style="29" customWidth="1"/>
    <col min="12291" max="12291" width="9.6640625" style="29" customWidth="1"/>
    <col min="12292" max="12544" width="26.109375" style="29" customWidth="1"/>
    <col min="12545" max="12545" width="42.33203125" style="29" bestFit="1" customWidth="1"/>
    <col min="12546" max="12546" width="26.109375" style="29" customWidth="1"/>
    <col min="12547" max="12547" width="9.6640625" style="29" customWidth="1"/>
    <col min="12548" max="12800" width="26.109375" style="29" customWidth="1"/>
    <col min="12801" max="12801" width="42.33203125" style="29" bestFit="1" customWidth="1"/>
    <col min="12802" max="12802" width="26.109375" style="29" customWidth="1"/>
    <col min="12803" max="12803" width="9.6640625" style="29" customWidth="1"/>
    <col min="12804" max="13056" width="26.109375" style="29" customWidth="1"/>
    <col min="13057" max="13057" width="42.33203125" style="29" bestFit="1" customWidth="1"/>
    <col min="13058" max="13058" width="26.109375" style="29" customWidth="1"/>
    <col min="13059" max="13059" width="9.6640625" style="29" customWidth="1"/>
    <col min="13060" max="13312" width="26.109375" style="29" customWidth="1"/>
    <col min="13313" max="13313" width="42.33203125" style="29" bestFit="1" customWidth="1"/>
    <col min="13314" max="13314" width="26.109375" style="29" customWidth="1"/>
    <col min="13315" max="13315" width="9.6640625" style="29" customWidth="1"/>
    <col min="13316" max="13568" width="26.109375" style="29" customWidth="1"/>
    <col min="13569" max="13569" width="42.33203125" style="29" bestFit="1" customWidth="1"/>
    <col min="13570" max="13570" width="26.109375" style="29" customWidth="1"/>
    <col min="13571" max="13571" width="9.6640625" style="29" customWidth="1"/>
    <col min="13572" max="13824" width="26.109375" style="29" customWidth="1"/>
    <col min="13825" max="13825" width="42.33203125" style="29" bestFit="1" customWidth="1"/>
    <col min="13826" max="13826" width="26.109375" style="29" customWidth="1"/>
    <col min="13827" max="13827" width="9.6640625" style="29" customWidth="1"/>
    <col min="13828" max="14080" width="26.109375" style="29" customWidth="1"/>
    <col min="14081" max="14081" width="42.33203125" style="29" bestFit="1" customWidth="1"/>
    <col min="14082" max="14082" width="26.109375" style="29" customWidth="1"/>
    <col min="14083" max="14083" width="9.6640625" style="29" customWidth="1"/>
    <col min="14084" max="14336" width="26.109375" style="29" customWidth="1"/>
    <col min="14337" max="14337" width="42.33203125" style="29" bestFit="1" customWidth="1"/>
    <col min="14338" max="14338" width="26.109375" style="29" customWidth="1"/>
    <col min="14339" max="14339" width="9.6640625" style="29" customWidth="1"/>
    <col min="14340" max="14592" width="26.109375" style="29" customWidth="1"/>
    <col min="14593" max="14593" width="42.33203125" style="29" bestFit="1" customWidth="1"/>
    <col min="14594" max="14594" width="26.109375" style="29" customWidth="1"/>
    <col min="14595" max="14595" width="9.6640625" style="29" customWidth="1"/>
    <col min="14596" max="14848" width="26.109375" style="29" customWidth="1"/>
    <col min="14849" max="14849" width="42.33203125" style="29" bestFit="1" customWidth="1"/>
    <col min="14850" max="14850" width="26.109375" style="29" customWidth="1"/>
    <col min="14851" max="14851" width="9.6640625" style="29" customWidth="1"/>
    <col min="14852" max="15104" width="26.109375" style="29" customWidth="1"/>
    <col min="15105" max="15105" width="42.33203125" style="29" bestFit="1" customWidth="1"/>
    <col min="15106" max="15106" width="26.109375" style="29" customWidth="1"/>
    <col min="15107" max="15107" width="9.6640625" style="29" customWidth="1"/>
    <col min="15108" max="15360" width="26.109375" style="29" customWidth="1"/>
    <col min="15361" max="15361" width="42.33203125" style="29" bestFit="1" customWidth="1"/>
    <col min="15362" max="15362" width="26.109375" style="29" customWidth="1"/>
    <col min="15363" max="15363" width="9.6640625" style="29" customWidth="1"/>
    <col min="15364" max="15616" width="26.109375" style="29" customWidth="1"/>
    <col min="15617" max="15617" width="42.33203125" style="29" bestFit="1" customWidth="1"/>
    <col min="15618" max="15618" width="26.109375" style="29" customWidth="1"/>
    <col min="15619" max="15619" width="9.6640625" style="29" customWidth="1"/>
    <col min="15620" max="15872" width="26.109375" style="29" customWidth="1"/>
    <col min="15873" max="15873" width="42.33203125" style="29" bestFit="1" customWidth="1"/>
    <col min="15874" max="15874" width="26.109375" style="29" customWidth="1"/>
    <col min="15875" max="15875" width="9.6640625" style="29" customWidth="1"/>
    <col min="15876" max="16128" width="26.109375" style="29" customWidth="1"/>
    <col min="16129" max="16129" width="42.33203125" style="29" bestFit="1" customWidth="1"/>
    <col min="16130" max="16130" width="26.109375" style="29" customWidth="1"/>
    <col min="16131" max="16131" width="9.6640625" style="29" customWidth="1"/>
    <col min="16132" max="16384" width="26.109375" style="29" customWidth="1"/>
  </cols>
  <sheetData>
    <row r="1" spans="1:5" ht="21" x14ac:dyDescent="0.4">
      <c r="A1" s="76" t="s">
        <v>180</v>
      </c>
      <c r="B1" s="76"/>
      <c r="C1" s="76"/>
      <c r="D1" s="76"/>
      <c r="E1" s="76"/>
    </row>
    <row r="3" spans="1:5" x14ac:dyDescent="0.25">
      <c r="A3" s="75" t="s">
        <v>42</v>
      </c>
      <c r="B3" s="75"/>
      <c r="C3" s="3"/>
      <c r="D3" s="75" t="s">
        <v>43</v>
      </c>
      <c r="E3" s="75"/>
    </row>
    <row r="4" spans="1:5" x14ac:dyDescent="0.25">
      <c r="A4" s="3"/>
      <c r="B4" s="3"/>
      <c r="C4" s="3"/>
      <c r="D4" s="3"/>
      <c r="E4" s="3"/>
    </row>
    <row r="5" spans="1:5" x14ac:dyDescent="0.25">
      <c r="A5" s="4" t="s">
        <v>44</v>
      </c>
      <c r="B5" s="4">
        <v>134686.5</v>
      </c>
      <c r="C5" s="3"/>
      <c r="D5" s="4" t="s">
        <v>61</v>
      </c>
      <c r="E5" s="4">
        <v>2733236.69</v>
      </c>
    </row>
    <row r="6" spans="1:5" x14ac:dyDescent="0.25">
      <c r="A6" s="5" t="s">
        <v>47</v>
      </c>
      <c r="B6" s="6">
        <v>0</v>
      </c>
      <c r="C6" s="3"/>
      <c r="D6" s="5" t="s">
        <v>62</v>
      </c>
      <c r="E6" s="6">
        <v>207406.76</v>
      </c>
    </row>
    <row r="7" spans="1:5" x14ac:dyDescent="0.25">
      <c r="A7" s="5" t="s">
        <v>10</v>
      </c>
      <c r="B7" s="6">
        <v>16000</v>
      </c>
      <c r="C7" s="3"/>
      <c r="D7" s="5" t="s">
        <v>63</v>
      </c>
      <c r="E7" s="6">
        <v>2051417.44</v>
      </c>
    </row>
    <row r="8" spans="1:5" x14ac:dyDescent="0.25">
      <c r="A8" s="5" t="s">
        <v>50</v>
      </c>
      <c r="B8" s="6">
        <v>250</v>
      </c>
      <c r="C8" s="3"/>
      <c r="D8" s="5" t="s">
        <v>64</v>
      </c>
      <c r="E8" s="6">
        <v>474412.49</v>
      </c>
    </row>
    <row r="9" spans="1:5" x14ac:dyDescent="0.25">
      <c r="A9" s="5" t="s">
        <v>11</v>
      </c>
      <c r="B9" s="6">
        <v>118436.5</v>
      </c>
      <c r="C9" s="3"/>
      <c r="D9" s="4" t="s">
        <v>65</v>
      </c>
      <c r="E9" s="4">
        <v>2647636.8230779301</v>
      </c>
    </row>
    <row r="10" spans="1:5" x14ac:dyDescent="0.25">
      <c r="A10" s="4" t="s">
        <v>45</v>
      </c>
      <c r="B10" s="4">
        <v>2761027.0415918855</v>
      </c>
      <c r="C10" s="3"/>
      <c r="D10" s="7" t="s">
        <v>38</v>
      </c>
      <c r="E10" s="6">
        <v>1194558.29367217</v>
      </c>
    </row>
    <row r="11" spans="1:5" x14ac:dyDescent="0.25">
      <c r="A11" s="5" t="s">
        <v>48</v>
      </c>
      <c r="B11" s="6">
        <v>639779.0348591588</v>
      </c>
      <c r="C11" s="3"/>
      <c r="D11" s="7" t="s">
        <v>39</v>
      </c>
      <c r="E11" s="6">
        <v>375609.18876086298</v>
      </c>
    </row>
    <row r="12" spans="1:5" x14ac:dyDescent="0.25">
      <c r="A12" s="5" t="s">
        <v>49</v>
      </c>
      <c r="B12" s="6">
        <v>2121248.0067327269</v>
      </c>
      <c r="C12" s="3"/>
      <c r="D12" s="7" t="s">
        <v>40</v>
      </c>
      <c r="E12" s="6">
        <v>439091.79518901621</v>
      </c>
    </row>
    <row r="13" spans="1:5" x14ac:dyDescent="0.25">
      <c r="A13" s="4" t="s">
        <v>46</v>
      </c>
      <c r="B13" s="4">
        <v>2485160.0299999998</v>
      </c>
      <c r="C13" s="3"/>
      <c r="D13" s="7" t="s">
        <v>41</v>
      </c>
      <c r="E13" s="6">
        <v>638377.54545588105</v>
      </c>
    </row>
    <row r="14" spans="1:5" x14ac:dyDescent="0.25">
      <c r="A14" s="5" t="s">
        <v>51</v>
      </c>
      <c r="B14" s="6">
        <v>47435.93</v>
      </c>
      <c r="C14" s="3"/>
      <c r="D14" s="3"/>
      <c r="E14" s="3"/>
    </row>
    <row r="15" spans="1:5" x14ac:dyDescent="0.25">
      <c r="A15" s="5" t="s">
        <v>52</v>
      </c>
      <c r="B15" s="6">
        <v>6745.47</v>
      </c>
      <c r="C15" s="3"/>
      <c r="D15" s="3"/>
      <c r="E15" s="3"/>
    </row>
    <row r="16" spans="1:5" x14ac:dyDescent="0.25">
      <c r="A16" s="5" t="s">
        <v>53</v>
      </c>
      <c r="B16" s="6">
        <v>23580</v>
      </c>
      <c r="C16" s="3"/>
      <c r="D16" s="3"/>
      <c r="E16" s="3"/>
    </row>
    <row r="17" spans="1:5" x14ac:dyDescent="0.25">
      <c r="A17" s="5" t="s">
        <v>54</v>
      </c>
      <c r="B17" s="6">
        <v>1512389.69</v>
      </c>
      <c r="C17" s="3"/>
      <c r="D17" s="3"/>
      <c r="E17" s="3"/>
    </row>
    <row r="18" spans="1:5" x14ac:dyDescent="0.25">
      <c r="A18" s="5" t="s">
        <v>66</v>
      </c>
      <c r="B18" s="6">
        <v>30150</v>
      </c>
      <c r="C18" s="3"/>
      <c r="D18" s="3"/>
      <c r="E18" s="3"/>
    </row>
    <row r="19" spans="1:5" x14ac:dyDescent="0.25">
      <c r="A19" s="5" t="s">
        <v>55</v>
      </c>
      <c r="B19" s="6">
        <v>19100</v>
      </c>
      <c r="C19" s="3"/>
      <c r="D19" s="3"/>
      <c r="E19" s="3"/>
    </row>
    <row r="20" spans="1:5" x14ac:dyDescent="0.25">
      <c r="A20" s="5" t="s">
        <v>12</v>
      </c>
      <c r="B20" s="6">
        <v>2000</v>
      </c>
      <c r="C20" s="3"/>
      <c r="D20" s="3"/>
      <c r="E20" s="3"/>
    </row>
    <row r="21" spans="1:5" x14ac:dyDescent="0.25">
      <c r="A21" s="5" t="s">
        <v>17</v>
      </c>
      <c r="B21" s="6">
        <v>12000</v>
      </c>
      <c r="C21" s="3"/>
      <c r="D21" s="3"/>
      <c r="E21" s="3"/>
    </row>
    <row r="22" spans="1:5" x14ac:dyDescent="0.25">
      <c r="A22" s="5" t="s">
        <v>56</v>
      </c>
      <c r="B22" s="6">
        <v>2800</v>
      </c>
      <c r="C22" s="3"/>
      <c r="D22" s="3"/>
      <c r="E22" s="3"/>
    </row>
    <row r="23" spans="1:5" x14ac:dyDescent="0.25">
      <c r="A23" s="5" t="s">
        <v>14</v>
      </c>
      <c r="B23" s="6">
        <v>10744</v>
      </c>
      <c r="C23" s="3"/>
      <c r="D23" s="3"/>
      <c r="E23" s="3"/>
    </row>
    <row r="24" spans="1:5" x14ac:dyDescent="0.25">
      <c r="A24" s="5" t="s">
        <v>15</v>
      </c>
      <c r="B24" s="6">
        <v>64218.65</v>
      </c>
      <c r="C24" s="3"/>
      <c r="D24" s="3"/>
      <c r="E24" s="3"/>
    </row>
    <row r="25" spans="1:5" x14ac:dyDescent="0.25">
      <c r="A25" s="5" t="s">
        <v>57</v>
      </c>
      <c r="B25" s="6">
        <v>7437</v>
      </c>
      <c r="C25" s="3"/>
      <c r="D25" s="3"/>
      <c r="E25" s="3"/>
    </row>
    <row r="26" spans="1:5" x14ac:dyDescent="0.25">
      <c r="A26" s="5" t="s">
        <v>16</v>
      </c>
      <c r="B26" s="6">
        <v>51000</v>
      </c>
      <c r="C26" s="3"/>
      <c r="D26" s="3"/>
      <c r="E26" s="3"/>
    </row>
    <row r="27" spans="1:5" x14ac:dyDescent="0.25">
      <c r="A27" s="5" t="s">
        <v>58</v>
      </c>
      <c r="B27" s="6">
        <v>585859.29</v>
      </c>
      <c r="C27" s="3"/>
      <c r="D27" s="3"/>
      <c r="E27" s="3"/>
    </row>
    <row r="28" spans="1:5" x14ac:dyDescent="0.25">
      <c r="A28" s="5" t="s">
        <v>59</v>
      </c>
      <c r="B28" s="6">
        <v>35000</v>
      </c>
      <c r="C28" s="8"/>
      <c r="D28" s="8"/>
      <c r="E28" s="8"/>
    </row>
    <row r="29" spans="1:5" x14ac:dyDescent="0.25">
      <c r="A29" s="5" t="s">
        <v>60</v>
      </c>
      <c r="B29" s="6">
        <v>74700</v>
      </c>
      <c r="C29" s="8"/>
      <c r="D29" s="8"/>
      <c r="E29" s="8"/>
    </row>
    <row r="30" spans="1:5" x14ac:dyDescent="0.25">
      <c r="A30" s="3"/>
      <c r="B30" s="3"/>
      <c r="C30" s="3"/>
      <c r="D30" s="3"/>
      <c r="E30" s="3"/>
    </row>
    <row r="31" spans="1:5" x14ac:dyDescent="0.25">
      <c r="A31" s="9" t="s">
        <v>8</v>
      </c>
      <c r="B31" s="9">
        <f>+B5+B10+B13</f>
        <v>5380873.5715918858</v>
      </c>
      <c r="C31" s="3"/>
      <c r="D31" s="9"/>
      <c r="E31" s="9">
        <f>+E5+E9</f>
        <v>5380873.5130779296</v>
      </c>
    </row>
  </sheetData>
  <mergeCells count="3">
    <mergeCell ref="A3:B3"/>
    <mergeCell ref="D3:E3"/>
    <mergeCell ref="A1:E1"/>
  </mergeCells>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100EF-F47D-4F4A-89F7-B3E4B17D91D0}">
  <sheetPr>
    <tabColor theme="3" tint="0.59999389629810485"/>
  </sheetPr>
  <dimension ref="A1:L41"/>
  <sheetViews>
    <sheetView workbookViewId="0">
      <selection activeCell="A2" sqref="A2"/>
    </sheetView>
  </sheetViews>
  <sheetFormatPr baseColWidth="10" defaultColWidth="11.44140625" defaultRowHeight="13.8" x14ac:dyDescent="0.25"/>
  <cols>
    <col min="1" max="1" width="49.6640625" style="17" bestFit="1" customWidth="1"/>
    <col min="2" max="2" width="19.6640625" style="17" bestFit="1" customWidth="1"/>
    <col min="3" max="3" width="24.6640625" style="17" bestFit="1" customWidth="1"/>
    <col min="4" max="4" width="6.33203125" style="17" customWidth="1"/>
    <col min="5" max="5" width="24.6640625" style="17" bestFit="1" customWidth="1"/>
    <col min="6" max="6" width="6.33203125" style="17" customWidth="1"/>
    <col min="7" max="7" width="24.6640625" style="17" bestFit="1" customWidth="1"/>
    <col min="8" max="8" width="6.33203125" style="17" customWidth="1"/>
    <col min="9" max="9" width="24.6640625" style="17" bestFit="1" customWidth="1"/>
    <col min="10" max="10" width="6.33203125" style="17" customWidth="1"/>
    <col min="11" max="11" width="24.6640625" style="17" customWidth="1"/>
    <col min="12" max="12" width="16.5546875" style="17" bestFit="1" customWidth="1"/>
    <col min="13" max="16384" width="11.44140625" style="17"/>
  </cols>
  <sheetData>
    <row r="1" spans="1:12" ht="22.8" x14ac:dyDescent="0.4">
      <c r="A1" s="77" t="s">
        <v>181</v>
      </c>
      <c r="B1" s="77"/>
      <c r="C1" s="77"/>
      <c r="D1" s="77"/>
      <c r="E1" s="77"/>
      <c r="F1" s="77"/>
      <c r="G1" s="77"/>
      <c r="H1" s="77"/>
      <c r="I1" s="77"/>
      <c r="J1" s="77"/>
      <c r="K1" s="77"/>
      <c r="L1" s="77"/>
    </row>
    <row r="3" spans="1:12" x14ac:dyDescent="0.25">
      <c r="A3" s="14" t="s">
        <v>170</v>
      </c>
      <c r="B3" s="14" t="s">
        <v>69</v>
      </c>
      <c r="C3" s="15" t="s">
        <v>171</v>
      </c>
      <c r="D3" s="15"/>
      <c r="E3" s="15" t="s">
        <v>173</v>
      </c>
      <c r="F3" s="15"/>
      <c r="G3" s="15" t="s">
        <v>174</v>
      </c>
      <c r="H3" s="15"/>
      <c r="I3" s="15" t="s">
        <v>175</v>
      </c>
      <c r="J3" s="15"/>
      <c r="K3" s="15" t="s">
        <v>8</v>
      </c>
      <c r="L3" s="14" t="s">
        <v>172</v>
      </c>
    </row>
    <row r="4" spans="1:12" x14ac:dyDescent="0.25">
      <c r="A4" s="30"/>
      <c r="B4" s="30"/>
      <c r="C4" s="30"/>
      <c r="D4" s="30"/>
      <c r="E4" s="30"/>
      <c r="F4" s="30"/>
      <c r="G4" s="30"/>
      <c r="H4" s="30"/>
      <c r="I4" s="30"/>
      <c r="J4" s="30"/>
      <c r="K4" s="30"/>
      <c r="L4" s="30"/>
    </row>
    <row r="5" spans="1:12" x14ac:dyDescent="0.25">
      <c r="A5" s="68" t="s">
        <v>163</v>
      </c>
      <c r="B5" s="12">
        <v>827167.45654375304</v>
      </c>
      <c r="C5" s="10">
        <v>132514.91622344023</v>
      </c>
      <c r="D5" s="64">
        <f>+C5/B5</f>
        <v>0.1602032516815183</v>
      </c>
      <c r="E5" s="10"/>
      <c r="F5" s="64">
        <f>+E5/$B5</f>
        <v>0</v>
      </c>
      <c r="G5" s="10"/>
      <c r="H5" s="64">
        <f>+G5/$B5</f>
        <v>0</v>
      </c>
      <c r="I5" s="10"/>
      <c r="J5" s="64">
        <f>+I5/$B5</f>
        <v>0</v>
      </c>
      <c r="K5" s="66">
        <f>+C5+E5+G5+I5</f>
        <v>132514.91622344023</v>
      </c>
      <c r="L5" s="31">
        <f>+K5/B5</f>
        <v>0.1602032516815183</v>
      </c>
    </row>
    <row r="6" spans="1:12" x14ac:dyDescent="0.25">
      <c r="A6" s="68" t="s">
        <v>177</v>
      </c>
      <c r="B6" s="12">
        <v>213663.57851169998</v>
      </c>
      <c r="C6" s="10">
        <v>32873.680000000008</v>
      </c>
      <c r="D6" s="64">
        <f t="shared" ref="D6:D10" si="0">+C6/B6</f>
        <v>0.15385720031923869</v>
      </c>
      <c r="E6" s="10"/>
      <c r="F6" s="64">
        <f t="shared" ref="F6:H10" si="1">+E6/$B6</f>
        <v>0</v>
      </c>
      <c r="G6" s="10"/>
      <c r="H6" s="64">
        <f t="shared" si="1"/>
        <v>0</v>
      </c>
      <c r="I6" s="10"/>
      <c r="J6" s="64">
        <f t="shared" ref="J6:J10" si="2">+I6/$B6</f>
        <v>0</v>
      </c>
      <c r="K6" s="66">
        <f t="shared" ref="K6:K10" si="3">+C6+E6+G6+I6</f>
        <v>32873.680000000008</v>
      </c>
      <c r="L6" s="31">
        <f t="shared" ref="L6:L10" si="4">+K6/B6</f>
        <v>0.15385720031923869</v>
      </c>
    </row>
    <row r="7" spans="1:12" x14ac:dyDescent="0.25">
      <c r="A7" s="68" t="s">
        <v>167</v>
      </c>
      <c r="B7" s="12">
        <v>665577.93420424056</v>
      </c>
      <c r="C7" s="10">
        <v>168144.01592323932</v>
      </c>
      <c r="D7" s="64">
        <f t="shared" si="0"/>
        <v>0.25262859130729881</v>
      </c>
      <c r="E7" s="10"/>
      <c r="F7" s="64">
        <f t="shared" si="1"/>
        <v>0</v>
      </c>
      <c r="G7" s="10"/>
      <c r="H7" s="64">
        <f t="shared" si="1"/>
        <v>0</v>
      </c>
      <c r="I7" s="10"/>
      <c r="J7" s="64">
        <f t="shared" si="2"/>
        <v>0</v>
      </c>
      <c r="K7" s="66">
        <f t="shared" si="3"/>
        <v>168144.01592323932</v>
      </c>
      <c r="L7" s="31">
        <f t="shared" si="4"/>
        <v>0.25262859130729881</v>
      </c>
    </row>
    <row r="8" spans="1:12" x14ac:dyDescent="0.25">
      <c r="A8" s="68" t="s">
        <v>169</v>
      </c>
      <c r="B8" s="12">
        <v>107611.66368679458</v>
      </c>
      <c r="C8" s="10">
        <v>16160.756753879996</v>
      </c>
      <c r="D8" s="64">
        <f t="shared" si="0"/>
        <v>0.15017662770195739</v>
      </c>
      <c r="E8" s="10"/>
      <c r="F8" s="64">
        <f t="shared" si="1"/>
        <v>0</v>
      </c>
      <c r="G8" s="10"/>
      <c r="H8" s="64">
        <f t="shared" si="1"/>
        <v>0</v>
      </c>
      <c r="I8" s="10"/>
      <c r="J8" s="64">
        <f t="shared" si="2"/>
        <v>0</v>
      </c>
      <c r="K8" s="66">
        <f t="shared" si="3"/>
        <v>16160.756753879996</v>
      </c>
      <c r="L8" s="31">
        <f t="shared" si="4"/>
        <v>0.15017662770195739</v>
      </c>
    </row>
    <row r="9" spans="1:12" x14ac:dyDescent="0.25">
      <c r="A9" s="68" t="s">
        <v>166</v>
      </c>
      <c r="B9" s="12">
        <v>698991.12347572949</v>
      </c>
      <c r="C9" s="10">
        <v>90400.090566479528</v>
      </c>
      <c r="D9" s="64">
        <f t="shared" si="0"/>
        <v>0.12932938277808961</v>
      </c>
      <c r="E9" s="10"/>
      <c r="F9" s="64">
        <f t="shared" si="1"/>
        <v>0</v>
      </c>
      <c r="G9" s="10"/>
      <c r="H9" s="64">
        <f t="shared" si="1"/>
        <v>0</v>
      </c>
      <c r="I9" s="10"/>
      <c r="J9" s="64">
        <f t="shared" si="2"/>
        <v>0</v>
      </c>
      <c r="K9" s="66">
        <f t="shared" si="3"/>
        <v>90400.090566479528</v>
      </c>
      <c r="L9" s="31">
        <f t="shared" si="4"/>
        <v>0.12932938277808961</v>
      </c>
    </row>
    <row r="10" spans="1:12" x14ac:dyDescent="0.25">
      <c r="A10" s="68" t="s">
        <v>165</v>
      </c>
      <c r="B10" s="12">
        <v>2867861.8151696683</v>
      </c>
      <c r="C10" s="10">
        <v>278708.78053296037</v>
      </c>
      <c r="D10" s="64">
        <f t="shared" si="0"/>
        <v>9.7183476225639345E-2</v>
      </c>
      <c r="E10" s="10"/>
      <c r="F10" s="64">
        <f t="shared" si="1"/>
        <v>0</v>
      </c>
      <c r="G10" s="10"/>
      <c r="H10" s="64">
        <f t="shared" si="1"/>
        <v>0</v>
      </c>
      <c r="I10" s="10"/>
      <c r="J10" s="64">
        <f t="shared" si="2"/>
        <v>0</v>
      </c>
      <c r="K10" s="66">
        <f t="shared" si="3"/>
        <v>278708.78053296037</v>
      </c>
      <c r="L10" s="31">
        <f t="shared" si="4"/>
        <v>9.7183476225639345E-2</v>
      </c>
    </row>
    <row r="11" spans="1:12" x14ac:dyDescent="0.25">
      <c r="A11" s="30"/>
      <c r="B11" s="30"/>
      <c r="C11" s="30"/>
      <c r="D11" s="30"/>
      <c r="E11" s="30"/>
      <c r="F11" s="30"/>
      <c r="G11" s="30"/>
      <c r="H11" s="30"/>
      <c r="I11" s="30"/>
      <c r="J11" s="30"/>
      <c r="K11" s="30"/>
      <c r="L11" s="30"/>
    </row>
    <row r="12" spans="1:12" x14ac:dyDescent="0.25">
      <c r="A12" s="30"/>
      <c r="B12" s="11">
        <f>SUM(B5:B10)</f>
        <v>5380873.5715918858</v>
      </c>
      <c r="C12" s="12">
        <f t="shared" ref="C12:K12" si="5">SUM(C5:C10)</f>
        <v>718802.23999999953</v>
      </c>
      <c r="D12" s="65">
        <f>+C12/B12</f>
        <v>0.13358467364758173</v>
      </c>
      <c r="E12" s="12">
        <f t="shared" si="5"/>
        <v>0</v>
      </c>
      <c r="F12" s="65">
        <f>+E12/$B12</f>
        <v>0</v>
      </c>
      <c r="G12" s="12">
        <f t="shared" si="5"/>
        <v>0</v>
      </c>
      <c r="H12" s="65">
        <f>+G12/$B12</f>
        <v>0</v>
      </c>
      <c r="I12" s="12">
        <f t="shared" si="5"/>
        <v>0</v>
      </c>
      <c r="J12" s="65">
        <f>+I12/$B12</f>
        <v>0</v>
      </c>
      <c r="K12" s="67">
        <f t="shared" si="5"/>
        <v>718802.23999999953</v>
      </c>
      <c r="L12" s="31">
        <f>+K12/B12</f>
        <v>0.13358467364758173</v>
      </c>
    </row>
    <row r="30" spans="1:12" ht="22.8" x14ac:dyDescent="0.4">
      <c r="A30" s="77" t="s">
        <v>176</v>
      </c>
      <c r="B30" s="77"/>
      <c r="C30" s="77"/>
      <c r="D30" s="77"/>
      <c r="E30" s="77"/>
      <c r="F30" s="77"/>
      <c r="G30" s="77"/>
      <c r="H30" s="77"/>
      <c r="I30" s="77"/>
      <c r="J30" s="77"/>
      <c r="K30" s="77"/>
      <c r="L30" s="77"/>
    </row>
    <row r="32" spans="1:12" x14ac:dyDescent="0.25">
      <c r="A32" s="14" t="s">
        <v>170</v>
      </c>
      <c r="B32" s="14" t="s">
        <v>69</v>
      </c>
      <c r="C32" s="15" t="s">
        <v>171</v>
      </c>
      <c r="D32" s="15"/>
      <c r="E32" s="15" t="s">
        <v>173</v>
      </c>
      <c r="F32" s="15"/>
      <c r="G32" s="15" t="s">
        <v>174</v>
      </c>
      <c r="H32" s="15"/>
      <c r="I32" s="15" t="s">
        <v>175</v>
      </c>
      <c r="J32" s="15"/>
      <c r="K32" s="15" t="s">
        <v>8</v>
      </c>
      <c r="L32" s="14" t="s">
        <v>172</v>
      </c>
    </row>
    <row r="33" spans="1:12" x14ac:dyDescent="0.25">
      <c r="A33" s="30"/>
      <c r="B33" s="30"/>
      <c r="C33" s="30"/>
      <c r="D33" s="30"/>
      <c r="E33" s="30"/>
      <c r="F33" s="30"/>
      <c r="G33" s="30"/>
      <c r="H33" s="30"/>
      <c r="I33" s="30"/>
      <c r="J33" s="30"/>
      <c r="K33" s="30"/>
      <c r="L33" s="30"/>
    </row>
    <row r="34" spans="1:12" x14ac:dyDescent="0.25">
      <c r="A34" s="68" t="s">
        <v>163</v>
      </c>
      <c r="B34" s="12"/>
      <c r="C34" s="10"/>
      <c r="D34" s="64"/>
      <c r="E34" s="10"/>
      <c r="F34" s="64"/>
      <c r="G34" s="10"/>
      <c r="H34" s="64"/>
      <c r="I34" s="10"/>
      <c r="J34" s="64"/>
      <c r="K34" s="66"/>
      <c r="L34" s="31"/>
    </row>
    <row r="35" spans="1:12" x14ac:dyDescent="0.25">
      <c r="A35" s="68" t="s">
        <v>177</v>
      </c>
      <c r="B35" s="12"/>
      <c r="C35" s="10"/>
      <c r="D35" s="64"/>
      <c r="E35" s="10"/>
      <c r="F35" s="64"/>
      <c r="G35" s="10"/>
      <c r="H35" s="64"/>
      <c r="I35" s="10"/>
      <c r="J35" s="64"/>
      <c r="K35" s="66"/>
      <c r="L35" s="31"/>
    </row>
    <row r="36" spans="1:12" x14ac:dyDescent="0.25">
      <c r="A36" s="68" t="s">
        <v>167</v>
      </c>
      <c r="B36" s="12"/>
      <c r="C36" s="10"/>
      <c r="D36" s="64"/>
      <c r="E36" s="10"/>
      <c r="F36" s="64"/>
      <c r="G36" s="10"/>
      <c r="H36" s="64"/>
      <c r="I36" s="10"/>
      <c r="J36" s="64"/>
      <c r="K36" s="66"/>
      <c r="L36" s="31"/>
    </row>
    <row r="37" spans="1:12" x14ac:dyDescent="0.25">
      <c r="A37" s="68" t="s">
        <v>169</v>
      </c>
      <c r="B37" s="12"/>
      <c r="C37" s="10"/>
      <c r="D37" s="64"/>
      <c r="E37" s="10"/>
      <c r="F37" s="64"/>
      <c r="G37" s="10"/>
      <c r="H37" s="64"/>
      <c r="I37" s="10"/>
      <c r="J37" s="64"/>
      <c r="K37" s="66"/>
      <c r="L37" s="31"/>
    </row>
    <row r="38" spans="1:12" x14ac:dyDescent="0.25">
      <c r="A38" s="68" t="s">
        <v>166</v>
      </c>
      <c r="B38" s="12">
        <v>3175</v>
      </c>
      <c r="C38" s="10">
        <v>0</v>
      </c>
      <c r="D38" s="64">
        <f t="shared" ref="D38:D39" si="6">+C38/B38</f>
        <v>0</v>
      </c>
      <c r="E38" s="10"/>
      <c r="F38" s="64">
        <f t="shared" ref="F38:F39" si="7">+E38/$B38</f>
        <v>0</v>
      </c>
      <c r="G38" s="10"/>
      <c r="H38" s="64">
        <f t="shared" ref="H38:H39" si="8">+G38/$B38</f>
        <v>0</v>
      </c>
      <c r="I38" s="10"/>
      <c r="J38" s="64">
        <f t="shared" ref="J38:J39" si="9">+I38/$B38</f>
        <v>0</v>
      </c>
      <c r="K38" s="66">
        <f t="shared" ref="K38:K39" si="10">+C38+E38+G38+I38</f>
        <v>0</v>
      </c>
      <c r="L38" s="31">
        <f t="shared" ref="L38:L39" si="11">+K38/B38</f>
        <v>0</v>
      </c>
    </row>
    <row r="39" spans="1:12" x14ac:dyDescent="0.25">
      <c r="A39" s="68" t="s">
        <v>165</v>
      </c>
      <c r="B39" s="12">
        <v>77855</v>
      </c>
      <c r="C39" s="10">
        <v>0</v>
      </c>
      <c r="D39" s="64">
        <f t="shared" si="6"/>
        <v>0</v>
      </c>
      <c r="E39" s="10"/>
      <c r="F39" s="64">
        <f t="shared" si="7"/>
        <v>0</v>
      </c>
      <c r="G39" s="10"/>
      <c r="H39" s="64">
        <f t="shared" si="8"/>
        <v>0</v>
      </c>
      <c r="I39" s="10"/>
      <c r="J39" s="64">
        <f t="shared" si="9"/>
        <v>0</v>
      </c>
      <c r="K39" s="66">
        <f t="shared" si="10"/>
        <v>0</v>
      </c>
      <c r="L39" s="31">
        <f t="shared" si="11"/>
        <v>0</v>
      </c>
    </row>
    <row r="40" spans="1:12" x14ac:dyDescent="0.25">
      <c r="A40" s="30"/>
      <c r="B40" s="30"/>
      <c r="C40" s="30"/>
      <c r="D40" s="30"/>
      <c r="E40" s="30"/>
      <c r="F40" s="30"/>
      <c r="G40" s="30"/>
      <c r="H40" s="30"/>
      <c r="I40" s="30"/>
      <c r="J40" s="30"/>
      <c r="K40" s="30"/>
      <c r="L40" s="30"/>
    </row>
    <row r="41" spans="1:12" x14ac:dyDescent="0.25">
      <c r="A41" s="30"/>
      <c r="B41" s="11">
        <f>SUM(B34:B39)</f>
        <v>81030</v>
      </c>
      <c r="C41" s="12">
        <f t="shared" ref="C41" si="12">SUM(C34:C39)</f>
        <v>0</v>
      </c>
      <c r="D41" s="65">
        <f>+C41/B41</f>
        <v>0</v>
      </c>
      <c r="E41" s="12">
        <f t="shared" ref="E41" si="13">SUM(E34:E39)</f>
        <v>0</v>
      </c>
      <c r="F41" s="65">
        <f>+E41/$B41</f>
        <v>0</v>
      </c>
      <c r="G41" s="12">
        <f t="shared" ref="G41" si="14">SUM(G34:G39)</f>
        <v>0</v>
      </c>
      <c r="H41" s="65">
        <f>+G41/$B41</f>
        <v>0</v>
      </c>
      <c r="I41" s="12">
        <f t="shared" ref="I41" si="15">SUM(I34:I39)</f>
        <v>0</v>
      </c>
      <c r="J41" s="65">
        <f>+I41/$B41</f>
        <v>0</v>
      </c>
      <c r="K41" s="67">
        <f t="shared" ref="K41" si="16">SUM(K34:K39)</f>
        <v>0</v>
      </c>
      <c r="L41" s="31">
        <f>+K41/B41</f>
        <v>0</v>
      </c>
    </row>
  </sheetData>
  <mergeCells count="2">
    <mergeCell ref="A1:L1"/>
    <mergeCell ref="A30:L3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838F2-7D85-43A2-BE05-CD923AA6E30C}">
  <sheetPr>
    <tabColor theme="3" tint="0.59999389629810485"/>
  </sheetPr>
  <dimension ref="A1:J6"/>
  <sheetViews>
    <sheetView workbookViewId="0">
      <selection activeCell="I31" sqref="I31"/>
    </sheetView>
  </sheetViews>
  <sheetFormatPr baseColWidth="10" defaultRowHeight="14.4" x14ac:dyDescent="0.3"/>
  <cols>
    <col min="6" max="6" width="18.109375" customWidth="1"/>
    <col min="7" max="7" width="16.6640625" customWidth="1"/>
    <col min="8" max="8" width="16.88671875" customWidth="1"/>
    <col min="10" max="10" width="14.33203125" bestFit="1" customWidth="1"/>
  </cols>
  <sheetData>
    <row r="1" spans="1:10" ht="15.6" x14ac:dyDescent="0.3">
      <c r="A1" s="80" t="s">
        <v>78</v>
      </c>
      <c r="B1" s="81"/>
      <c r="C1" s="81"/>
      <c r="D1" s="81"/>
      <c r="E1" s="81"/>
      <c r="F1" s="81"/>
      <c r="G1" s="81"/>
      <c r="H1" s="81"/>
      <c r="I1" s="81"/>
      <c r="J1" s="82"/>
    </row>
    <row r="3" spans="1:10" x14ac:dyDescent="0.3">
      <c r="A3" s="83" t="s">
        <v>68</v>
      </c>
      <c r="B3" s="84"/>
      <c r="C3" s="84"/>
      <c r="D3" s="84"/>
      <c r="E3" s="85" t="s">
        <v>74</v>
      </c>
      <c r="F3" s="85"/>
      <c r="G3" s="85" t="s">
        <v>75</v>
      </c>
      <c r="H3" s="85"/>
      <c r="I3" s="85" t="s">
        <v>76</v>
      </c>
      <c r="J3" s="85" t="s">
        <v>77</v>
      </c>
    </row>
    <row r="4" spans="1:10" ht="15.75" customHeight="1" x14ac:dyDescent="0.3">
      <c r="A4" s="84"/>
      <c r="B4" s="84"/>
      <c r="C4" s="84"/>
      <c r="D4" s="84"/>
      <c r="E4" s="38" t="s">
        <v>71</v>
      </c>
      <c r="F4" s="38" t="s">
        <v>72</v>
      </c>
      <c r="G4" s="38" t="s">
        <v>71</v>
      </c>
      <c r="H4" s="38" t="s">
        <v>72</v>
      </c>
      <c r="I4" s="86"/>
      <c r="J4" s="86"/>
    </row>
    <row r="5" spans="1:10" x14ac:dyDescent="0.3">
      <c r="A5" s="39" t="s">
        <v>73</v>
      </c>
      <c r="B5" s="78" t="s">
        <v>70</v>
      </c>
      <c r="C5" s="78"/>
      <c r="D5" s="78"/>
      <c r="E5" s="43"/>
      <c r="F5" s="44">
        <v>116350</v>
      </c>
      <c r="G5" s="43"/>
      <c r="H5" s="44">
        <v>1164.02</v>
      </c>
      <c r="I5" s="10">
        <v>0</v>
      </c>
      <c r="J5" s="39"/>
    </row>
    <row r="6" spans="1:10" x14ac:dyDescent="0.3">
      <c r="A6" s="79" t="s">
        <v>79</v>
      </c>
      <c r="B6" s="79"/>
      <c r="C6" s="79"/>
      <c r="D6" s="79"/>
      <c r="E6" s="40">
        <v>0</v>
      </c>
      <c r="F6" s="41">
        <v>116350</v>
      </c>
      <c r="G6" s="40">
        <v>0</v>
      </c>
      <c r="H6" s="41">
        <v>1164.02</v>
      </c>
      <c r="I6" s="40">
        <v>0</v>
      </c>
      <c r="J6" s="42"/>
    </row>
  </sheetData>
  <mergeCells count="8">
    <mergeCell ref="B5:D5"/>
    <mergeCell ref="A6:D6"/>
    <mergeCell ref="A1:J1"/>
    <mergeCell ref="A3:D4"/>
    <mergeCell ref="E3:F3"/>
    <mergeCell ref="G3:H3"/>
    <mergeCell ref="I3:I4"/>
    <mergeCell ref="J3:J4"/>
  </mergeCells>
  <conditionalFormatting sqref="E6 G6">
    <cfRule type="cellIs" dxfId="0" priority="1" stopIfTrue="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3D2D4-2A98-4E8D-8697-E14D9FC808B6}">
  <sheetPr>
    <tabColor theme="3" tint="0.59999389629810485"/>
  </sheetPr>
  <dimension ref="A1:J36"/>
  <sheetViews>
    <sheetView workbookViewId="0">
      <selection activeCell="C24" sqref="C24"/>
    </sheetView>
  </sheetViews>
  <sheetFormatPr baseColWidth="10" defaultRowHeight="14.4" x14ac:dyDescent="0.3"/>
  <cols>
    <col min="1" max="1" width="45.109375" bestFit="1" customWidth="1"/>
    <col min="2" max="2" width="16" style="1" customWidth="1"/>
    <col min="3" max="3" width="5.6640625" style="1" customWidth="1"/>
    <col min="4" max="4" width="16" style="1" customWidth="1"/>
    <col min="5" max="5" width="5.6640625" style="1" customWidth="1"/>
    <col min="6" max="6" width="16" customWidth="1"/>
    <col min="7" max="7" width="5.6640625" customWidth="1"/>
    <col min="8" max="8" width="16" customWidth="1"/>
    <col min="9" max="9" width="5.6640625" style="1" customWidth="1"/>
    <col min="260" max="260" width="45.109375" bestFit="1" customWidth="1"/>
    <col min="265" max="265" width="37.88671875" bestFit="1" customWidth="1"/>
    <col min="516" max="516" width="45.109375" bestFit="1" customWidth="1"/>
    <col min="521" max="521" width="37.88671875" bestFit="1" customWidth="1"/>
    <col min="772" max="772" width="45.109375" bestFit="1" customWidth="1"/>
    <col min="777" max="777" width="37.88671875" bestFit="1" customWidth="1"/>
    <col min="1028" max="1028" width="45.109375" bestFit="1" customWidth="1"/>
    <col min="1033" max="1033" width="37.88671875" bestFit="1" customWidth="1"/>
    <col min="1284" max="1284" width="45.109375" bestFit="1" customWidth="1"/>
    <col min="1289" max="1289" width="37.88671875" bestFit="1" customWidth="1"/>
    <col min="1540" max="1540" width="45.109375" bestFit="1" customWidth="1"/>
    <col min="1545" max="1545" width="37.88671875" bestFit="1" customWidth="1"/>
    <col min="1796" max="1796" width="45.109375" bestFit="1" customWidth="1"/>
    <col min="1801" max="1801" width="37.88671875" bestFit="1" customWidth="1"/>
    <col min="2052" max="2052" width="45.109375" bestFit="1" customWidth="1"/>
    <col min="2057" max="2057" width="37.88671875" bestFit="1" customWidth="1"/>
    <col min="2308" max="2308" width="45.109375" bestFit="1" customWidth="1"/>
    <col min="2313" max="2313" width="37.88671875" bestFit="1" customWidth="1"/>
    <col min="2564" max="2564" width="45.109375" bestFit="1" customWidth="1"/>
    <col min="2569" max="2569" width="37.88671875" bestFit="1" customWidth="1"/>
    <col min="2820" max="2820" width="45.109375" bestFit="1" customWidth="1"/>
    <col min="2825" max="2825" width="37.88671875" bestFit="1" customWidth="1"/>
    <col min="3076" max="3076" width="45.109375" bestFit="1" customWidth="1"/>
    <col min="3081" max="3081" width="37.88671875" bestFit="1" customWidth="1"/>
    <col min="3332" max="3332" width="45.109375" bestFit="1" customWidth="1"/>
    <col min="3337" max="3337" width="37.88671875" bestFit="1" customWidth="1"/>
    <col min="3588" max="3588" width="45.109375" bestFit="1" customWidth="1"/>
    <col min="3593" max="3593" width="37.88671875" bestFit="1" customWidth="1"/>
    <col min="3844" max="3844" width="45.109375" bestFit="1" customWidth="1"/>
    <col min="3849" max="3849" width="37.88671875" bestFit="1" customWidth="1"/>
    <col min="4100" max="4100" width="45.109375" bestFit="1" customWidth="1"/>
    <col min="4105" max="4105" width="37.88671875" bestFit="1" customWidth="1"/>
    <col min="4356" max="4356" width="45.109375" bestFit="1" customWidth="1"/>
    <col min="4361" max="4361" width="37.88671875" bestFit="1" customWidth="1"/>
    <col min="4612" max="4612" width="45.109375" bestFit="1" customWidth="1"/>
    <col min="4617" max="4617" width="37.88671875" bestFit="1" customWidth="1"/>
    <col min="4868" max="4868" width="45.109375" bestFit="1" customWidth="1"/>
    <col min="4873" max="4873" width="37.88671875" bestFit="1" customWidth="1"/>
    <col min="5124" max="5124" width="45.109375" bestFit="1" customWidth="1"/>
    <col min="5129" max="5129" width="37.88671875" bestFit="1" customWidth="1"/>
    <col min="5380" max="5380" width="45.109375" bestFit="1" customWidth="1"/>
    <col min="5385" max="5385" width="37.88671875" bestFit="1" customWidth="1"/>
    <col min="5636" max="5636" width="45.109375" bestFit="1" customWidth="1"/>
    <col min="5641" max="5641" width="37.88671875" bestFit="1" customWidth="1"/>
    <col min="5892" max="5892" width="45.109375" bestFit="1" customWidth="1"/>
    <col min="5897" max="5897" width="37.88671875" bestFit="1" customWidth="1"/>
    <col min="6148" max="6148" width="45.109375" bestFit="1" customWidth="1"/>
    <col min="6153" max="6153" width="37.88671875" bestFit="1" customWidth="1"/>
    <col min="6404" max="6404" width="45.109375" bestFit="1" customWidth="1"/>
    <col min="6409" max="6409" width="37.88671875" bestFit="1" customWidth="1"/>
    <col min="6660" max="6660" width="45.109375" bestFit="1" customWidth="1"/>
    <col min="6665" max="6665" width="37.88671875" bestFit="1" customWidth="1"/>
    <col min="6916" max="6916" width="45.109375" bestFit="1" customWidth="1"/>
    <col min="6921" max="6921" width="37.88671875" bestFit="1" customWidth="1"/>
    <col min="7172" max="7172" width="45.109375" bestFit="1" customWidth="1"/>
    <col min="7177" max="7177" width="37.88671875" bestFit="1" customWidth="1"/>
    <col min="7428" max="7428" width="45.109375" bestFit="1" customWidth="1"/>
    <col min="7433" max="7433" width="37.88671875" bestFit="1" customWidth="1"/>
    <col min="7684" max="7684" width="45.109375" bestFit="1" customWidth="1"/>
    <col min="7689" max="7689" width="37.88671875" bestFit="1" customWidth="1"/>
    <col min="7940" max="7940" width="45.109375" bestFit="1" customWidth="1"/>
    <col min="7945" max="7945" width="37.88671875" bestFit="1" customWidth="1"/>
    <col min="8196" max="8196" width="45.109375" bestFit="1" customWidth="1"/>
    <col min="8201" max="8201" width="37.88671875" bestFit="1" customWidth="1"/>
    <col min="8452" max="8452" width="45.109375" bestFit="1" customWidth="1"/>
    <col min="8457" max="8457" width="37.88671875" bestFit="1" customWidth="1"/>
    <col min="8708" max="8708" width="45.109375" bestFit="1" customWidth="1"/>
    <col min="8713" max="8713" width="37.88671875" bestFit="1" customWidth="1"/>
    <col min="8964" max="8964" width="45.109375" bestFit="1" customWidth="1"/>
    <col min="8969" max="8969" width="37.88671875" bestFit="1" customWidth="1"/>
    <col min="9220" max="9220" width="45.109375" bestFit="1" customWidth="1"/>
    <col min="9225" max="9225" width="37.88671875" bestFit="1" customWidth="1"/>
    <col min="9476" max="9476" width="45.109375" bestFit="1" customWidth="1"/>
    <col min="9481" max="9481" width="37.88671875" bestFit="1" customWidth="1"/>
    <col min="9732" max="9732" width="45.109375" bestFit="1" customWidth="1"/>
    <col min="9737" max="9737" width="37.88671875" bestFit="1" customWidth="1"/>
    <col min="9988" max="9988" width="45.109375" bestFit="1" customWidth="1"/>
    <col min="9993" max="9993" width="37.88671875" bestFit="1" customWidth="1"/>
    <col min="10244" max="10244" width="45.109375" bestFit="1" customWidth="1"/>
    <col min="10249" max="10249" width="37.88671875" bestFit="1" customWidth="1"/>
    <col min="10500" max="10500" width="45.109375" bestFit="1" customWidth="1"/>
    <col min="10505" max="10505" width="37.88671875" bestFit="1" customWidth="1"/>
    <col min="10756" max="10756" width="45.109375" bestFit="1" customWidth="1"/>
    <col min="10761" max="10761" width="37.88671875" bestFit="1" customWidth="1"/>
    <col min="11012" max="11012" width="45.109375" bestFit="1" customWidth="1"/>
    <col min="11017" max="11017" width="37.88671875" bestFit="1" customWidth="1"/>
    <col min="11268" max="11268" width="45.109375" bestFit="1" customWidth="1"/>
    <col min="11273" max="11273" width="37.88671875" bestFit="1" customWidth="1"/>
    <col min="11524" max="11524" width="45.109375" bestFit="1" customWidth="1"/>
    <col min="11529" max="11529" width="37.88671875" bestFit="1" customWidth="1"/>
    <col min="11780" max="11780" width="45.109375" bestFit="1" customWidth="1"/>
    <col min="11785" max="11785" width="37.88671875" bestFit="1" customWidth="1"/>
    <col min="12036" max="12036" width="45.109375" bestFit="1" customWidth="1"/>
    <col min="12041" max="12041" width="37.88671875" bestFit="1" customWidth="1"/>
    <col min="12292" max="12292" width="45.109375" bestFit="1" customWidth="1"/>
    <col min="12297" max="12297" width="37.88671875" bestFit="1" customWidth="1"/>
    <col min="12548" max="12548" width="45.109375" bestFit="1" customWidth="1"/>
    <col min="12553" max="12553" width="37.88671875" bestFit="1" customWidth="1"/>
    <col min="12804" max="12804" width="45.109375" bestFit="1" customWidth="1"/>
    <col min="12809" max="12809" width="37.88671875" bestFit="1" customWidth="1"/>
    <col min="13060" max="13060" width="45.109375" bestFit="1" customWidth="1"/>
    <col min="13065" max="13065" width="37.88671875" bestFit="1" customWidth="1"/>
    <col min="13316" max="13316" width="45.109375" bestFit="1" customWidth="1"/>
    <col min="13321" max="13321" width="37.88671875" bestFit="1" customWidth="1"/>
    <col min="13572" max="13572" width="45.109375" bestFit="1" customWidth="1"/>
    <col min="13577" max="13577" width="37.88671875" bestFit="1" customWidth="1"/>
    <col min="13828" max="13828" width="45.109375" bestFit="1" customWidth="1"/>
    <col min="13833" max="13833" width="37.88671875" bestFit="1" customWidth="1"/>
    <col min="14084" max="14084" width="45.109375" bestFit="1" customWidth="1"/>
    <col min="14089" max="14089" width="37.88671875" bestFit="1" customWidth="1"/>
    <col min="14340" max="14340" width="45.109375" bestFit="1" customWidth="1"/>
    <col min="14345" max="14345" width="37.88671875" bestFit="1" customWidth="1"/>
    <col min="14596" max="14596" width="45.109375" bestFit="1" customWidth="1"/>
    <col min="14601" max="14601" width="37.88671875" bestFit="1" customWidth="1"/>
    <col min="14852" max="14852" width="45.109375" bestFit="1" customWidth="1"/>
    <col min="14857" max="14857" width="37.88671875" bestFit="1" customWidth="1"/>
    <col min="15108" max="15108" width="45.109375" bestFit="1" customWidth="1"/>
    <col min="15113" max="15113" width="37.88671875" bestFit="1" customWidth="1"/>
    <col min="15364" max="15364" width="45.109375" bestFit="1" customWidth="1"/>
    <col min="15369" max="15369" width="37.88671875" bestFit="1" customWidth="1"/>
    <col min="15620" max="15620" width="45.109375" bestFit="1" customWidth="1"/>
    <col min="15625" max="15625" width="37.88671875" bestFit="1" customWidth="1"/>
    <col min="15876" max="15876" width="45.109375" bestFit="1" customWidth="1"/>
    <col min="15881" max="15881" width="37.88671875" bestFit="1" customWidth="1"/>
    <col min="16132" max="16132" width="45.109375" bestFit="1" customWidth="1"/>
    <col min="16137" max="16137" width="37.88671875" bestFit="1" customWidth="1"/>
  </cols>
  <sheetData>
    <row r="1" spans="1:10" ht="21" x14ac:dyDescent="0.4">
      <c r="A1" s="87" t="s">
        <v>80</v>
      </c>
      <c r="B1" s="87"/>
      <c r="C1" s="87"/>
      <c r="D1" s="87"/>
      <c r="E1" s="87"/>
      <c r="F1" s="87"/>
      <c r="G1" s="87"/>
      <c r="H1" s="87"/>
      <c r="I1" s="87"/>
    </row>
    <row r="3" spans="1:10" x14ac:dyDescent="0.3">
      <c r="B3" s="37" t="s">
        <v>81</v>
      </c>
      <c r="C3" s="37"/>
      <c r="D3" s="37" t="s">
        <v>82</v>
      </c>
      <c r="E3" s="37"/>
      <c r="F3" s="37" t="s">
        <v>83</v>
      </c>
      <c r="G3" s="37"/>
      <c r="H3" s="37" t="s">
        <v>84</v>
      </c>
      <c r="I3" s="56"/>
    </row>
    <row r="4" spans="1:10" x14ac:dyDescent="0.3">
      <c r="A4" s="32"/>
      <c r="B4" s="13"/>
      <c r="C4" s="13"/>
    </row>
    <row r="5" spans="1:10" x14ac:dyDescent="0.3">
      <c r="A5" s="55" t="s">
        <v>85</v>
      </c>
      <c r="B5" s="35">
        <f>SUM(B6:B9)</f>
        <v>28753.789999999997</v>
      </c>
      <c r="C5" s="35"/>
      <c r="D5" s="35" t="e">
        <f>+#REF!</f>
        <v>#REF!</v>
      </c>
      <c r="E5" s="35"/>
      <c r="F5" s="35" t="e">
        <f>+#REF!</f>
        <v>#REF!</v>
      </c>
      <c r="G5" s="35"/>
      <c r="H5" s="35" t="e">
        <f>+#REF!</f>
        <v>#REF!</v>
      </c>
      <c r="I5" s="36"/>
      <c r="J5" s="1"/>
    </row>
    <row r="6" spans="1:10" x14ac:dyDescent="0.3">
      <c r="A6" s="33" t="s">
        <v>47</v>
      </c>
      <c r="B6" s="13">
        <v>5203.03</v>
      </c>
      <c r="C6" s="13"/>
      <c r="D6" s="1" t="e">
        <f>+#REF!</f>
        <v>#REF!</v>
      </c>
      <c r="F6" s="1" t="e">
        <f>+#REF!</f>
        <v>#REF!</v>
      </c>
      <c r="G6" s="1"/>
      <c r="H6" s="1" t="e">
        <f>+#REF!</f>
        <v>#REF!</v>
      </c>
      <c r="J6" s="1"/>
    </row>
    <row r="7" spans="1:10" x14ac:dyDescent="0.3">
      <c r="A7" s="33" t="s">
        <v>10</v>
      </c>
      <c r="B7" s="13">
        <v>453.75</v>
      </c>
      <c r="C7" s="13"/>
      <c r="D7" s="1" t="e">
        <f>+#REF!</f>
        <v>#REF!</v>
      </c>
      <c r="F7" s="1" t="e">
        <f>+#REF!</f>
        <v>#REF!</v>
      </c>
      <c r="G7" s="1"/>
      <c r="H7" s="1" t="e">
        <f>+#REF!</f>
        <v>#REF!</v>
      </c>
      <c r="J7" s="1"/>
    </row>
    <row r="8" spans="1:10" x14ac:dyDescent="0.3">
      <c r="A8" s="33" t="s">
        <v>86</v>
      </c>
      <c r="B8" s="13">
        <v>4705.91</v>
      </c>
      <c r="C8" s="13"/>
      <c r="D8" s="1" t="e">
        <f>+#REF!</f>
        <v>#REF!</v>
      </c>
      <c r="F8" s="1" t="e">
        <f>+#REF!</f>
        <v>#REF!</v>
      </c>
      <c r="G8" s="1"/>
      <c r="H8" s="1" t="e">
        <f>+#REF!</f>
        <v>#REF!</v>
      </c>
      <c r="J8" s="1"/>
    </row>
    <row r="9" spans="1:10" x14ac:dyDescent="0.3">
      <c r="A9" s="33" t="s">
        <v>9</v>
      </c>
      <c r="B9" s="13">
        <v>18391.099999999999</v>
      </c>
      <c r="C9" s="13"/>
      <c r="D9" s="1" t="e">
        <f>+#REF!</f>
        <v>#REF!</v>
      </c>
      <c r="F9" s="1" t="e">
        <f>+#REF!</f>
        <v>#REF!</v>
      </c>
      <c r="G9" s="1"/>
      <c r="H9" s="1" t="e">
        <f>+#REF!</f>
        <v>#REF!</v>
      </c>
      <c r="J9" s="1"/>
    </row>
    <row r="10" spans="1:10" x14ac:dyDescent="0.3">
      <c r="A10" s="32"/>
      <c r="B10" s="13"/>
      <c r="C10" s="13"/>
      <c r="D10" s="1" t="e">
        <f>+#REF!</f>
        <v>#REF!</v>
      </c>
      <c r="F10" s="1" t="e">
        <f>+#REF!</f>
        <v>#REF!</v>
      </c>
      <c r="G10" s="1"/>
      <c r="H10" s="1" t="e">
        <f>+#REF!</f>
        <v>#REF!</v>
      </c>
      <c r="J10" s="1"/>
    </row>
    <row r="11" spans="1:10" x14ac:dyDescent="0.3">
      <c r="A11" s="55" t="s">
        <v>87</v>
      </c>
      <c r="B11" s="35">
        <f>SUM(B12:B27)</f>
        <v>182640.4</v>
      </c>
      <c r="C11" s="35"/>
      <c r="D11" s="35" t="e">
        <f>+#REF!</f>
        <v>#REF!</v>
      </c>
      <c r="E11" s="35"/>
      <c r="F11" s="35" t="e">
        <f>+#REF!</f>
        <v>#REF!</v>
      </c>
      <c r="G11" s="35"/>
      <c r="H11" s="35" t="e">
        <f>+#REF!</f>
        <v>#REF!</v>
      </c>
      <c r="I11" s="36"/>
      <c r="J11" s="1"/>
    </row>
    <row r="12" spans="1:10" x14ac:dyDescent="0.3">
      <c r="A12" s="33" t="s">
        <v>51</v>
      </c>
      <c r="B12" s="13">
        <f>18910.86-5012.38</f>
        <v>13898.48</v>
      </c>
      <c r="C12" s="13"/>
      <c r="D12" s="1" t="e">
        <f>+#REF!</f>
        <v>#REF!</v>
      </c>
      <c r="F12" s="1" t="e">
        <f>+#REF!</f>
        <v>#REF!</v>
      </c>
      <c r="G12" s="1"/>
      <c r="H12" s="1" t="e">
        <f>+#REF!</f>
        <v>#REF!</v>
      </c>
      <c r="J12" s="1"/>
    </row>
    <row r="13" spans="1:10" x14ac:dyDescent="0.3">
      <c r="A13" s="33" t="s">
        <v>52</v>
      </c>
      <c r="B13" s="13">
        <v>2377.9299999999998</v>
      </c>
      <c r="C13" s="13"/>
      <c r="D13" s="1" t="e">
        <f>+#REF!</f>
        <v>#REF!</v>
      </c>
      <c r="F13" s="1" t="e">
        <f>+#REF!</f>
        <v>#REF!</v>
      </c>
      <c r="G13" s="1"/>
      <c r="H13" s="1" t="e">
        <f>+#REF!</f>
        <v>#REF!</v>
      </c>
      <c r="J13" s="1"/>
    </row>
    <row r="14" spans="1:10" x14ac:dyDescent="0.3">
      <c r="A14" s="33" t="s">
        <v>54</v>
      </c>
      <c r="B14" s="13">
        <f>86078.52-15780.76</f>
        <v>70297.760000000009</v>
      </c>
      <c r="C14" s="13"/>
      <c r="D14" s="1" t="e">
        <f>+#REF!</f>
        <v>#REF!</v>
      </c>
      <c r="F14" s="1" t="e">
        <f>+#REF!</f>
        <v>#REF!</v>
      </c>
      <c r="G14" s="1"/>
      <c r="H14" s="1" t="e">
        <f>+#REF!</f>
        <v>#REF!</v>
      </c>
      <c r="J14" s="1"/>
    </row>
    <row r="15" spans="1:10" x14ac:dyDescent="0.3">
      <c r="A15" s="33" t="s">
        <v>88</v>
      </c>
      <c r="B15" s="13">
        <v>8758.57</v>
      </c>
      <c r="C15" s="13"/>
      <c r="D15" s="1" t="e">
        <f>+#REF!</f>
        <v>#REF!</v>
      </c>
      <c r="F15" s="1" t="e">
        <f>+#REF!</f>
        <v>#REF!</v>
      </c>
      <c r="G15" s="1"/>
      <c r="H15" s="1" t="e">
        <f>+#REF!</f>
        <v>#REF!</v>
      </c>
      <c r="J15" s="1"/>
    </row>
    <row r="16" spans="1:10" x14ac:dyDescent="0.3">
      <c r="A16" s="33" t="s">
        <v>55</v>
      </c>
      <c r="B16" s="13">
        <v>2042.16</v>
      </c>
      <c r="C16" s="13"/>
      <c r="D16" s="1" t="e">
        <f>+#REF!</f>
        <v>#REF!</v>
      </c>
      <c r="F16" s="1" t="e">
        <f>+#REF!</f>
        <v>#REF!</v>
      </c>
      <c r="G16" s="1"/>
      <c r="H16" s="1" t="e">
        <f>+#REF!</f>
        <v>#REF!</v>
      </c>
      <c r="J16" s="1"/>
    </row>
    <row r="17" spans="1:10" x14ac:dyDescent="0.3">
      <c r="A17" s="33" t="s">
        <v>12</v>
      </c>
      <c r="B17" s="13">
        <v>2705.46</v>
      </c>
      <c r="C17" s="13"/>
      <c r="D17" s="1" t="e">
        <f>+#REF!</f>
        <v>#REF!</v>
      </c>
      <c r="F17" s="1" t="e">
        <f>+#REF!</f>
        <v>#REF!</v>
      </c>
      <c r="G17" s="1"/>
      <c r="H17" s="1" t="e">
        <f>+#REF!</f>
        <v>#REF!</v>
      </c>
      <c r="J17" s="1"/>
    </row>
    <row r="18" spans="1:10" x14ac:dyDescent="0.3">
      <c r="A18" s="33" t="s">
        <v>89</v>
      </c>
      <c r="B18" s="13">
        <v>110</v>
      </c>
      <c r="C18" s="13"/>
      <c r="D18" s="1" t="e">
        <f>+#REF!</f>
        <v>#REF!</v>
      </c>
      <c r="F18" s="1" t="e">
        <f>+#REF!</f>
        <v>#REF!</v>
      </c>
      <c r="G18" s="1"/>
      <c r="H18" s="1" t="e">
        <f>+#REF!</f>
        <v>#REF!</v>
      </c>
      <c r="J18" s="1"/>
    </row>
    <row r="19" spans="1:10" x14ac:dyDescent="0.3">
      <c r="A19" s="33" t="s">
        <v>17</v>
      </c>
      <c r="B19" s="13">
        <v>5225.82</v>
      </c>
      <c r="C19" s="13"/>
      <c r="D19" s="1" t="e">
        <f>+#REF!</f>
        <v>#REF!</v>
      </c>
      <c r="F19" s="1" t="e">
        <f>+#REF!</f>
        <v>#REF!</v>
      </c>
      <c r="G19" s="1"/>
      <c r="H19" s="1" t="e">
        <f>+#REF!</f>
        <v>#REF!</v>
      </c>
      <c r="J19" s="1"/>
    </row>
    <row r="20" spans="1:10" x14ac:dyDescent="0.3">
      <c r="A20" s="33" t="s">
        <v>13</v>
      </c>
      <c r="B20" s="13">
        <v>260.42</v>
      </c>
      <c r="C20" s="13"/>
      <c r="D20" s="1" t="e">
        <f>+#REF!</f>
        <v>#REF!</v>
      </c>
      <c r="F20" s="1" t="e">
        <f>+#REF!</f>
        <v>#REF!</v>
      </c>
      <c r="G20" s="1"/>
      <c r="H20" s="1" t="e">
        <f>+#REF!</f>
        <v>#REF!</v>
      </c>
      <c r="J20" s="1"/>
    </row>
    <row r="21" spans="1:10" x14ac:dyDescent="0.3">
      <c r="A21" s="33" t="s">
        <v>14</v>
      </c>
      <c r="B21" s="13">
        <v>7939.96</v>
      </c>
      <c r="C21" s="13"/>
      <c r="D21" s="1" t="e">
        <f>+#REF!</f>
        <v>#REF!</v>
      </c>
      <c r="F21" s="1" t="e">
        <f>+#REF!</f>
        <v>#REF!</v>
      </c>
      <c r="G21" s="1"/>
      <c r="H21" s="1" t="e">
        <f>+#REF!</f>
        <v>#REF!</v>
      </c>
      <c r="J21" s="1"/>
    </row>
    <row r="22" spans="1:10" x14ac:dyDescent="0.3">
      <c r="A22" s="33" t="s">
        <v>15</v>
      </c>
      <c r="B22" s="13">
        <v>7987.59</v>
      </c>
      <c r="C22" s="13"/>
      <c r="D22" s="1" t="e">
        <f>+#REF!</f>
        <v>#REF!</v>
      </c>
      <c r="F22" s="1" t="e">
        <f>+#REF!</f>
        <v>#REF!</v>
      </c>
      <c r="G22" s="1"/>
      <c r="H22" s="1" t="e">
        <f>+#REF!</f>
        <v>#REF!</v>
      </c>
      <c r="J22" s="1"/>
    </row>
    <row r="23" spans="1:10" x14ac:dyDescent="0.3">
      <c r="A23" s="33" t="s">
        <v>90</v>
      </c>
      <c r="B23" s="13">
        <f>15377.68-7518.42-1017.42</f>
        <v>6841.84</v>
      </c>
      <c r="C23" s="13"/>
      <c r="D23" s="1" t="e">
        <f>+#REF!</f>
        <v>#REF!</v>
      </c>
      <c r="F23" s="1" t="e">
        <f>+#REF!</f>
        <v>#REF!</v>
      </c>
      <c r="G23" s="1"/>
      <c r="H23" s="1" t="e">
        <f>+#REF!</f>
        <v>#REF!</v>
      </c>
      <c r="J23" s="1"/>
    </row>
    <row r="24" spans="1:10" x14ac:dyDescent="0.3">
      <c r="A24" s="33" t="s">
        <v>16</v>
      </c>
      <c r="B24" s="13">
        <v>10959.6</v>
      </c>
      <c r="C24" s="13"/>
      <c r="D24" s="1" t="e">
        <f>+#REF!</f>
        <v>#REF!</v>
      </c>
      <c r="F24" s="1" t="e">
        <f>+#REF!</f>
        <v>#REF!</v>
      </c>
      <c r="G24" s="1"/>
      <c r="H24" s="1" t="e">
        <f>+#REF!</f>
        <v>#REF!</v>
      </c>
      <c r="J24" s="1"/>
    </row>
    <row r="25" spans="1:10" x14ac:dyDescent="0.3">
      <c r="A25" s="33" t="s">
        <v>58</v>
      </c>
      <c r="B25" s="13">
        <f>34410.05-2856</f>
        <v>31554.050000000003</v>
      </c>
      <c r="C25" s="13"/>
      <c r="D25" s="1" t="e">
        <f>+#REF!</f>
        <v>#REF!</v>
      </c>
      <c r="F25" s="1" t="e">
        <f>+#REF!</f>
        <v>#REF!</v>
      </c>
      <c r="G25" s="1"/>
      <c r="H25" s="1" t="e">
        <f>+#REF!</f>
        <v>#REF!</v>
      </c>
      <c r="J25" s="1"/>
    </row>
    <row r="26" spans="1:10" x14ac:dyDescent="0.3">
      <c r="A26" s="33" t="s">
        <v>91</v>
      </c>
      <c r="B26" s="13">
        <v>3115.36</v>
      </c>
      <c r="C26" s="13"/>
      <c r="D26" s="1" t="e">
        <f>+#REF!</f>
        <v>#REF!</v>
      </c>
      <c r="F26" s="1" t="e">
        <f>+#REF!</f>
        <v>#REF!</v>
      </c>
      <c r="G26" s="1"/>
      <c r="H26" s="1" t="e">
        <f>+#REF!</f>
        <v>#REF!</v>
      </c>
      <c r="J26" s="1"/>
    </row>
    <row r="27" spans="1:10" x14ac:dyDescent="0.3">
      <c r="A27" s="33" t="s">
        <v>60</v>
      </c>
      <c r="B27" s="13">
        <v>8565.4</v>
      </c>
      <c r="C27" s="13"/>
      <c r="D27" s="1" t="e">
        <f>+#REF!</f>
        <v>#REF!</v>
      </c>
      <c r="F27" s="1" t="e">
        <f>+#REF!</f>
        <v>#REF!</v>
      </c>
      <c r="G27" s="1"/>
      <c r="H27" s="1" t="e">
        <f>+#REF!</f>
        <v>#REF!</v>
      </c>
      <c r="J27" s="1"/>
    </row>
    <row r="28" spans="1:10" x14ac:dyDescent="0.3">
      <c r="A28" s="32"/>
      <c r="B28" s="13"/>
      <c r="C28" s="13"/>
      <c r="D28" s="1" t="e">
        <f>+#REF!</f>
        <v>#REF!</v>
      </c>
      <c r="F28" s="1" t="e">
        <f>+#REF!</f>
        <v>#REF!</v>
      </c>
      <c r="G28" s="1"/>
      <c r="H28" s="1" t="e">
        <f>+#REF!</f>
        <v>#REF!</v>
      </c>
      <c r="J28" s="1"/>
    </row>
    <row r="29" spans="1:10" x14ac:dyDescent="0.3">
      <c r="A29" s="34" t="s">
        <v>8</v>
      </c>
      <c r="B29" s="35">
        <f>+B5+B11</f>
        <v>211394.19</v>
      </c>
      <c r="C29" s="35"/>
      <c r="D29" s="35" t="e">
        <f>+#REF!</f>
        <v>#REF!</v>
      </c>
      <c r="E29" s="35"/>
      <c r="F29" s="35" t="e">
        <f>+#REF!</f>
        <v>#REF!</v>
      </c>
      <c r="G29" s="35"/>
      <c r="H29" s="35" t="e">
        <f>+#REF!</f>
        <v>#REF!</v>
      </c>
      <c r="I29" s="36"/>
      <c r="J29" s="1"/>
    </row>
    <row r="30" spans="1:10" x14ac:dyDescent="0.3">
      <c r="A30" s="32"/>
      <c r="B30" s="13"/>
      <c r="C30" s="13"/>
      <c r="F30" s="1"/>
      <c r="G30" s="1"/>
      <c r="H30" s="1"/>
      <c r="J30" s="1"/>
    </row>
    <row r="31" spans="1:10" x14ac:dyDescent="0.3">
      <c r="A31" s="32"/>
      <c r="B31" s="13"/>
      <c r="C31" s="13"/>
    </row>
    <row r="32" spans="1:10" x14ac:dyDescent="0.3">
      <c r="A32" s="49"/>
      <c r="B32" s="49"/>
      <c r="C32" s="49"/>
      <c r="E32" s="49"/>
    </row>
    <row r="33" spans="1:9" s="1" customFormat="1" x14ac:dyDescent="0.3">
      <c r="A33" s="53" t="s">
        <v>111</v>
      </c>
      <c r="B33" s="52">
        <f>+B29</f>
        <v>211394.19</v>
      </c>
      <c r="C33" s="50" t="e">
        <f>+B33/B36</f>
        <v>#REF!</v>
      </c>
      <c r="D33" s="52" t="e">
        <f>+D29</f>
        <v>#REF!</v>
      </c>
      <c r="E33" s="50" t="e">
        <f>+D33/D36</f>
        <v>#REF!</v>
      </c>
      <c r="F33" s="52" t="e">
        <f>+F29</f>
        <v>#REF!</v>
      </c>
      <c r="G33" s="50" t="e">
        <f>+F33/F36</f>
        <v>#REF!</v>
      </c>
      <c r="H33" s="52" t="e">
        <f>+H29</f>
        <v>#REF!</v>
      </c>
      <c r="I33" s="50" t="e">
        <f>+H33/H36</f>
        <v>#REF!</v>
      </c>
    </row>
    <row r="34" spans="1:9" s="1" customFormat="1" x14ac:dyDescent="0.3">
      <c r="A34" s="53" t="s">
        <v>112</v>
      </c>
      <c r="B34" s="54" t="e">
        <f>+#REF!</f>
        <v>#REF!</v>
      </c>
      <c r="C34" s="50" t="e">
        <f>+B34/B36</f>
        <v>#REF!</v>
      </c>
      <c r="D34" s="54"/>
      <c r="E34" s="50" t="e">
        <f>+D34/D36</f>
        <v>#REF!</v>
      </c>
      <c r="F34" s="54"/>
      <c r="G34" s="50" t="e">
        <f>+F34/F36</f>
        <v>#REF!</v>
      </c>
      <c r="H34" s="54"/>
      <c r="I34" s="50" t="e">
        <f>+H34/H36</f>
        <v>#REF!</v>
      </c>
    </row>
    <row r="35" spans="1:9" s="1" customFormat="1" ht="9" customHeight="1" x14ac:dyDescent="0.3">
      <c r="A35" s="17"/>
      <c r="C35" s="30"/>
      <c r="E35" s="30"/>
      <c r="G35" s="30"/>
      <c r="I35" s="30"/>
    </row>
    <row r="36" spans="1:9" x14ac:dyDescent="0.3">
      <c r="B36" s="52" t="e">
        <f>SUM(B33:B34)</f>
        <v>#REF!</v>
      </c>
      <c r="D36" s="52" t="e">
        <f>SUM(D33:D34)</f>
        <v>#REF!</v>
      </c>
      <c r="F36" s="52" t="e">
        <f>SUM(F33:F34)</f>
        <v>#REF!</v>
      </c>
      <c r="G36" s="1"/>
      <c r="H36" s="52" t="e">
        <f>SUM(H33:H34)</f>
        <v>#REF!</v>
      </c>
    </row>
  </sheetData>
  <mergeCells count="1">
    <mergeCell ref="A1:I1"/>
  </mergeCells>
  <phoneticPr fontId="2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CF43E-B0EB-4EA5-B927-144C7CE86AB6}">
  <sheetPr>
    <tabColor theme="3" tint="0.59999389629810485"/>
  </sheetPr>
  <dimension ref="A1:D27"/>
  <sheetViews>
    <sheetView topLeftCell="A12" workbookViewId="0">
      <selection activeCell="E31" sqref="E31"/>
    </sheetView>
  </sheetViews>
  <sheetFormatPr baseColWidth="10" defaultColWidth="11.44140625" defaultRowHeight="13.8" x14ac:dyDescent="0.25"/>
  <cols>
    <col min="1" max="1" width="22.44140625" style="17" bestFit="1" customWidth="1"/>
    <col min="2" max="2" width="58.44140625" style="17" bestFit="1" customWidth="1"/>
    <col min="3" max="3" width="11.44140625" style="17"/>
    <col min="4" max="4" width="14.88671875" style="17" bestFit="1" customWidth="1"/>
    <col min="5" max="16384" width="11.44140625" style="17"/>
  </cols>
  <sheetData>
    <row r="1" spans="1:4" ht="22.8" x14ac:dyDescent="0.25">
      <c r="A1" s="88" t="s">
        <v>110</v>
      </c>
      <c r="B1" s="88"/>
      <c r="C1" s="88"/>
      <c r="D1" s="88"/>
    </row>
    <row r="3" spans="1:4" ht="21" x14ac:dyDescent="0.4">
      <c r="A3" s="89" t="s">
        <v>67</v>
      </c>
      <c r="B3" s="89"/>
      <c r="C3" s="89"/>
      <c r="D3" s="89"/>
    </row>
    <row r="5" spans="1:4" x14ac:dyDescent="0.25">
      <c r="A5" s="90" t="s">
        <v>92</v>
      </c>
      <c r="B5" s="91"/>
      <c r="C5" s="91"/>
      <c r="D5" s="92"/>
    </row>
    <row r="6" spans="1:4" ht="52.8" x14ac:dyDescent="0.25">
      <c r="A6" s="46" t="s">
        <v>93</v>
      </c>
      <c r="B6" s="47" t="s">
        <v>94</v>
      </c>
      <c r="C6" s="46" t="s">
        <v>95</v>
      </c>
      <c r="D6" s="47" t="s">
        <v>96</v>
      </c>
    </row>
    <row r="7" spans="1:4" x14ac:dyDescent="0.25">
      <c r="A7" s="93" t="s">
        <v>97</v>
      </c>
      <c r="B7" s="93" t="s">
        <v>24</v>
      </c>
      <c r="C7" s="69">
        <v>45292</v>
      </c>
      <c r="D7" s="95">
        <v>823810.59</v>
      </c>
    </row>
    <row r="8" spans="1:4" x14ac:dyDescent="0.25">
      <c r="A8" s="93"/>
      <c r="B8" s="94"/>
      <c r="C8" s="69">
        <v>45657</v>
      </c>
      <c r="D8" s="95"/>
    </row>
    <row r="9" spans="1:4" x14ac:dyDescent="0.25">
      <c r="A9" s="93" t="s">
        <v>98</v>
      </c>
      <c r="B9" s="93" t="s">
        <v>24</v>
      </c>
      <c r="C9" s="69">
        <v>45292</v>
      </c>
      <c r="D9" s="95">
        <v>355908.78</v>
      </c>
    </row>
    <row r="10" spans="1:4" x14ac:dyDescent="0.25">
      <c r="A10" s="93"/>
      <c r="B10" s="94"/>
      <c r="C10" s="69">
        <v>45657</v>
      </c>
      <c r="D10" s="95"/>
    </row>
    <row r="11" spans="1:4" x14ac:dyDescent="0.25">
      <c r="A11" s="93" t="s">
        <v>99</v>
      </c>
      <c r="B11" s="93" t="s">
        <v>24</v>
      </c>
      <c r="C11" s="69">
        <v>45292</v>
      </c>
      <c r="D11" s="95">
        <v>419391.38</v>
      </c>
    </row>
    <row r="12" spans="1:4" x14ac:dyDescent="0.25">
      <c r="A12" s="93"/>
      <c r="B12" s="94"/>
      <c r="C12" s="69">
        <v>45657</v>
      </c>
      <c r="D12" s="95"/>
    </row>
    <row r="13" spans="1:4" x14ac:dyDescent="0.25">
      <c r="A13" s="96" t="s">
        <v>100</v>
      </c>
      <c r="B13" s="93" t="s">
        <v>24</v>
      </c>
      <c r="C13" s="69">
        <v>45292</v>
      </c>
      <c r="D13" s="95">
        <v>504077.3</v>
      </c>
    </row>
    <row r="14" spans="1:4" x14ac:dyDescent="0.25">
      <c r="A14" s="96"/>
      <c r="B14" s="94"/>
      <c r="C14" s="69">
        <v>45657</v>
      </c>
      <c r="D14" s="95"/>
    </row>
    <row r="15" spans="1:4" x14ac:dyDescent="0.25">
      <c r="A15" s="93" t="s">
        <v>101</v>
      </c>
      <c r="B15" s="93" t="s">
        <v>102</v>
      </c>
      <c r="C15" s="69">
        <v>44927</v>
      </c>
      <c r="D15" s="97" t="s">
        <v>103</v>
      </c>
    </row>
    <row r="16" spans="1:4" x14ac:dyDescent="0.25">
      <c r="A16" s="93"/>
      <c r="B16" s="94"/>
      <c r="C16" s="69">
        <v>45291</v>
      </c>
      <c r="D16" s="98"/>
    </row>
    <row r="17" spans="1:4" x14ac:dyDescent="0.25">
      <c r="A17" s="51"/>
      <c r="B17" s="70"/>
      <c r="C17" s="71"/>
      <c r="D17" s="72">
        <f>SUM(D7:D14)</f>
        <v>2103188.0499999998</v>
      </c>
    </row>
    <row r="18" spans="1:4" x14ac:dyDescent="0.25">
      <c r="A18" s="51"/>
      <c r="B18" s="70"/>
      <c r="C18" s="71"/>
      <c r="D18" s="72"/>
    </row>
    <row r="19" spans="1:4" x14ac:dyDescent="0.25">
      <c r="A19" s="90" t="s">
        <v>104</v>
      </c>
      <c r="B19" s="91"/>
      <c r="C19" s="91"/>
      <c r="D19" s="92"/>
    </row>
    <row r="20" spans="1:4" ht="52.8" x14ac:dyDescent="0.25">
      <c r="A20" s="46" t="s">
        <v>93</v>
      </c>
      <c r="B20" s="47" t="s">
        <v>94</v>
      </c>
      <c r="C20" s="46" t="s">
        <v>95</v>
      </c>
      <c r="D20" s="47" t="s">
        <v>96</v>
      </c>
    </row>
    <row r="21" spans="1:4" x14ac:dyDescent="0.25">
      <c r="A21" s="93" t="s">
        <v>105</v>
      </c>
      <c r="B21" s="93" t="s">
        <v>24</v>
      </c>
      <c r="C21" s="69">
        <v>45292</v>
      </c>
      <c r="D21" s="100">
        <v>15780.76</v>
      </c>
    </row>
    <row r="22" spans="1:4" x14ac:dyDescent="0.25">
      <c r="A22" s="93"/>
      <c r="B22" s="94"/>
      <c r="C22" s="69">
        <v>45657</v>
      </c>
      <c r="D22" s="100"/>
    </row>
    <row r="23" spans="1:4" x14ac:dyDescent="0.25">
      <c r="A23" s="93" t="s">
        <v>106</v>
      </c>
      <c r="B23" s="93" t="s">
        <v>107</v>
      </c>
      <c r="C23" s="69">
        <v>45351</v>
      </c>
      <c r="D23" s="99">
        <v>20884.5</v>
      </c>
    </row>
    <row r="24" spans="1:4" x14ac:dyDescent="0.25">
      <c r="A24" s="93"/>
      <c r="B24" s="93"/>
      <c r="C24" s="69">
        <v>45603</v>
      </c>
      <c r="D24" s="100"/>
    </row>
    <row r="25" spans="1:4" x14ac:dyDescent="0.25">
      <c r="A25" s="93" t="s">
        <v>108</v>
      </c>
      <c r="B25" s="93" t="s">
        <v>109</v>
      </c>
      <c r="C25" s="69">
        <v>45292</v>
      </c>
      <c r="D25" s="99">
        <v>112500</v>
      </c>
    </row>
    <row r="26" spans="1:4" x14ac:dyDescent="0.25">
      <c r="A26" s="93"/>
      <c r="B26" s="93"/>
      <c r="C26" s="69">
        <v>45522</v>
      </c>
      <c r="D26" s="100"/>
    </row>
    <row r="27" spans="1:4" x14ac:dyDescent="0.25">
      <c r="D27" s="30">
        <f>SUM(D21:D26)</f>
        <v>149165.26</v>
      </c>
    </row>
  </sheetData>
  <mergeCells count="28">
    <mergeCell ref="A1:D1"/>
    <mergeCell ref="A3:D3"/>
    <mergeCell ref="A23:A24"/>
    <mergeCell ref="B23:B24"/>
    <mergeCell ref="D23:D24"/>
    <mergeCell ref="A11:A12"/>
    <mergeCell ref="B11:B12"/>
    <mergeCell ref="D11:D12"/>
    <mergeCell ref="A13:A14"/>
    <mergeCell ref="B13:B14"/>
    <mergeCell ref="D13:D14"/>
    <mergeCell ref="A5:D5"/>
    <mergeCell ref="A7:A8"/>
    <mergeCell ref="B7:B8"/>
    <mergeCell ref="D7:D8"/>
    <mergeCell ref="A9:A10"/>
    <mergeCell ref="B9:B10"/>
    <mergeCell ref="D9:D10"/>
    <mergeCell ref="A25:A26"/>
    <mergeCell ref="B25:B26"/>
    <mergeCell ref="D25:D26"/>
    <mergeCell ref="A15:A16"/>
    <mergeCell ref="B15:B16"/>
    <mergeCell ref="D15:D16"/>
    <mergeCell ref="A19:D19"/>
    <mergeCell ref="A21:A22"/>
    <mergeCell ref="B21:B22"/>
    <mergeCell ref="D21:D22"/>
  </mergeCells>
  <phoneticPr fontId="2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9D422-6D36-4F40-B7A6-894F738ED2CD}">
  <sheetPr>
    <tabColor theme="3" tint="0.59999389629810485"/>
  </sheetPr>
  <dimension ref="A1:D7"/>
  <sheetViews>
    <sheetView tabSelected="1" workbookViewId="0">
      <selection activeCell="A6" sqref="A6:A7"/>
    </sheetView>
  </sheetViews>
  <sheetFormatPr baseColWidth="10" defaultRowHeight="14.4" x14ac:dyDescent="0.3"/>
  <cols>
    <col min="1" max="1" width="29.44140625" customWidth="1"/>
    <col min="2" max="2" width="32.44140625" customWidth="1"/>
    <col min="3" max="3" width="26.44140625" customWidth="1"/>
    <col min="4" max="4" width="26.109375" customWidth="1"/>
  </cols>
  <sheetData>
    <row r="1" spans="1:4" ht="23.4" x14ac:dyDescent="0.3">
      <c r="A1" s="103" t="s">
        <v>113</v>
      </c>
      <c r="B1" s="103"/>
      <c r="C1" s="103"/>
      <c r="D1" s="103"/>
    </row>
    <row r="3" spans="1:4" ht="21" x14ac:dyDescent="0.4">
      <c r="A3" s="102" t="s">
        <v>67</v>
      </c>
      <c r="B3" s="102"/>
      <c r="C3" s="102"/>
      <c r="D3" s="102"/>
    </row>
    <row r="5" spans="1:4" ht="26.4" x14ac:dyDescent="0.3">
      <c r="A5" s="46" t="s">
        <v>93</v>
      </c>
      <c r="B5" s="47" t="s">
        <v>94</v>
      </c>
      <c r="C5" s="46" t="s">
        <v>95</v>
      </c>
      <c r="D5" s="47" t="s">
        <v>96</v>
      </c>
    </row>
    <row r="6" spans="1:4" x14ac:dyDescent="0.3">
      <c r="A6" s="93"/>
      <c r="B6" s="93"/>
      <c r="C6" s="45"/>
      <c r="D6" s="101"/>
    </row>
    <row r="7" spans="1:4" x14ac:dyDescent="0.3">
      <c r="A7" s="93"/>
      <c r="B7" s="93"/>
      <c r="C7" s="45"/>
      <c r="D7" s="101"/>
    </row>
  </sheetData>
  <mergeCells count="5">
    <mergeCell ref="A1:D1"/>
    <mergeCell ref="A3:D3"/>
    <mergeCell ref="A6:A7"/>
    <mergeCell ref="B6:B7"/>
    <mergeCell ref="D6:D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de30374-eb3a-4070-bcb9-d807f7df5720">
      <Terms xmlns="http://schemas.microsoft.com/office/infopath/2007/PartnerControls"/>
    </lcf76f155ced4ddcb4097134ff3c332f>
    <TaxCatchAll xmlns="185de1a0-6006-4e01-b1b0-4174e4275ed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A3AA200D7FF4343BAE68149A4FD2589" ma:contentTypeVersion="15" ma:contentTypeDescription="Crear nuevo documento." ma:contentTypeScope="" ma:versionID="e02073e1b1753a8a027e6b92db538a94">
  <xsd:schema xmlns:xsd="http://www.w3.org/2001/XMLSchema" xmlns:xs="http://www.w3.org/2001/XMLSchema" xmlns:p="http://schemas.microsoft.com/office/2006/metadata/properties" xmlns:ns2="185de1a0-6006-4e01-b1b0-4174e4275ed4" xmlns:ns3="ede30374-eb3a-4070-bcb9-d807f7df5720" targetNamespace="http://schemas.microsoft.com/office/2006/metadata/properties" ma:root="true" ma:fieldsID="178bf7d252aab348966bdff84040a1ca" ns2:_="" ns3:_="">
    <xsd:import namespace="185de1a0-6006-4e01-b1b0-4174e4275ed4"/>
    <xsd:import namespace="ede30374-eb3a-4070-bcb9-d807f7df572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3:lcf76f155ced4ddcb4097134ff3c332f" minOccurs="0"/>
                <xsd:element ref="ns2:TaxCatchAll" minOccurs="0"/>
                <xsd:element ref="ns3:MediaServiceOCR" minOccurs="0"/>
                <xsd:element ref="ns3:MediaServiceSearchPropertie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de1a0-6006-4e01-b1b0-4174e4275ed4"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a0da7361-d357-47e7-8763-847f2a4569a6}" ma:internalName="TaxCatchAll" ma:showField="CatchAllData" ma:web="185de1a0-6006-4e01-b1b0-4174e4275ed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de30374-eb3a-4070-bcb9-d807f7df572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a7514d57-8e70-43ac-b127-ec32266e7d9a"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531886-19E6-4C92-B4DA-4F3B3AB0B03E}">
  <ds:schemaRefs>
    <ds:schemaRef ds:uri="http://schemas.microsoft.com/office/2006/metadata/properties"/>
    <ds:schemaRef ds:uri="http://schemas.microsoft.com/office/infopath/2007/PartnerControls"/>
    <ds:schemaRef ds:uri="ede30374-eb3a-4070-bcb9-d807f7df5720"/>
    <ds:schemaRef ds:uri="185de1a0-6006-4e01-b1b0-4174e4275ed4"/>
  </ds:schemaRefs>
</ds:datastoreItem>
</file>

<file path=customXml/itemProps2.xml><?xml version="1.0" encoding="utf-8"?>
<ds:datastoreItem xmlns:ds="http://schemas.openxmlformats.org/officeDocument/2006/customXml" ds:itemID="{DE988404-EC7E-4463-A4B5-7F9C631FC9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5de1a0-6006-4e01-b1b0-4174e4275ed4"/>
    <ds:schemaRef ds:uri="ede30374-eb3a-4070-bcb9-d807f7df57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02C291-E99D-44B8-90AA-BF0BB6D817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INFORMACIÓN GENERAL</vt:lpstr>
      <vt:lpstr>Información general (anexo)</vt:lpstr>
      <vt:lpstr>Presupuesto 2024</vt:lpstr>
      <vt:lpstr>Partidas presupuestarias 2024</vt:lpstr>
      <vt:lpstr>Ejecución presupuestaria 2024</vt:lpstr>
      <vt:lpstr>Período Medio de Pago 2024</vt:lpstr>
      <vt:lpstr>Adjudicación directa 2024</vt:lpstr>
      <vt:lpstr>Convenios 2024</vt:lpstr>
      <vt:lpstr>Concursos públicos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Bakartxo Villar</dc:creator>
  <cp:lastModifiedBy>Aitziber Larrarte</cp:lastModifiedBy>
  <cp:lastPrinted>2024-05-13T07:43:43Z</cp:lastPrinted>
  <dcterms:created xsi:type="dcterms:W3CDTF">2015-10-19T09:32:35Z</dcterms:created>
  <dcterms:modified xsi:type="dcterms:W3CDTF">2024-05-13T10:40:34Z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0x0101007A3AA200D7FF4343BAE68149A4FD2589</vt:lpwstr>
  </property>
  <property fmtid="{D5CDD505-2E9C-101B-9397-08002B2CF9AE}" pid="3" name="MediaServiceImageTags">
    <vt:lpwstr/>
  </property>
</Properties>
</file>